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мальч 11-12" sheetId="1" r:id="rId1"/>
  </sheets>
  <definedNames>
    <definedName name="_xlnm.Print_Area" localSheetId="0">'мальч 11-12'!$A$1:$AI$63</definedName>
  </definedNames>
  <calcPr fullCalcOnLoad="1"/>
</workbook>
</file>

<file path=xl/sharedStrings.xml><?xml version="1.0" encoding="utf-8"?>
<sst xmlns="http://schemas.openxmlformats.org/spreadsheetml/2006/main" count="599" uniqueCount="272">
  <si>
    <t>Очки</t>
  </si>
  <si>
    <t>49</t>
  </si>
  <si>
    <t>25</t>
  </si>
  <si>
    <t>45</t>
  </si>
  <si>
    <t>–</t>
  </si>
  <si>
    <t>-</t>
  </si>
  <si>
    <t>24</t>
  </si>
  <si>
    <t>48</t>
  </si>
  <si>
    <t>23</t>
  </si>
  <si>
    <t>47</t>
  </si>
  <si>
    <t>22</t>
  </si>
  <si>
    <t>46</t>
  </si>
  <si>
    <t>21</t>
  </si>
  <si>
    <t>20</t>
  </si>
  <si>
    <t>44</t>
  </si>
  <si>
    <t>19</t>
  </si>
  <si>
    <t>43</t>
  </si>
  <si>
    <t>18</t>
  </si>
  <si>
    <t>1.00,0</t>
  </si>
  <si>
    <t>42</t>
  </si>
  <si>
    <t>17</t>
  </si>
  <si>
    <t>1.01,0</t>
  </si>
  <si>
    <t>1.02,0</t>
  </si>
  <si>
    <t>41</t>
  </si>
  <si>
    <t>16</t>
  </si>
  <si>
    <t>1.03,0</t>
  </si>
  <si>
    <t>1.04,0</t>
  </si>
  <si>
    <t>40</t>
  </si>
  <si>
    <t>15</t>
  </si>
  <si>
    <t>1.05,0</t>
  </si>
  <si>
    <t>1.06,0</t>
  </si>
  <si>
    <t>39</t>
  </si>
  <si>
    <t>14</t>
  </si>
  <si>
    <t>1.07,0</t>
  </si>
  <si>
    <t>1.08,0</t>
  </si>
  <si>
    <t>38</t>
  </si>
  <si>
    <t>13</t>
  </si>
  <si>
    <t>1.09,0</t>
  </si>
  <si>
    <t>1.10,0</t>
  </si>
  <si>
    <t>37</t>
  </si>
  <si>
    <t>12</t>
  </si>
  <si>
    <t>1.12,0</t>
  </si>
  <si>
    <t>1.14,0</t>
  </si>
  <si>
    <t>36</t>
  </si>
  <si>
    <t>11</t>
  </si>
  <si>
    <t>1.16,0</t>
  </si>
  <si>
    <t>1.18,0</t>
  </si>
  <si>
    <t>35</t>
  </si>
  <si>
    <t>10</t>
  </si>
  <si>
    <t>1.20,0</t>
  </si>
  <si>
    <t>34</t>
  </si>
  <si>
    <t>9</t>
  </si>
  <si>
    <t>1.26,0</t>
  </si>
  <si>
    <t>33</t>
  </si>
  <si>
    <t>8</t>
  </si>
  <si>
    <t>32</t>
  </si>
  <si>
    <t>7</t>
  </si>
  <si>
    <t>1.32,0</t>
  </si>
  <si>
    <t>31</t>
  </si>
  <si>
    <t>6</t>
  </si>
  <si>
    <t>1.38,0</t>
  </si>
  <si>
    <t>30</t>
  </si>
  <si>
    <t>5</t>
  </si>
  <si>
    <t>4</t>
  </si>
  <si>
    <t>1.44,0</t>
  </si>
  <si>
    <t>3</t>
  </si>
  <si>
    <t>1.50,0</t>
  </si>
  <si>
    <t>2</t>
  </si>
  <si>
    <t>1.54,0</t>
  </si>
  <si>
    <t>1</t>
  </si>
  <si>
    <t xml:space="preserve"> - </t>
  </si>
  <si>
    <t>50</t>
  </si>
  <si>
    <t>29</t>
  </si>
  <si>
    <t>28</t>
  </si>
  <si>
    <t>27</t>
  </si>
  <si>
    <t>26</t>
  </si>
  <si>
    <r>
      <t>60м</t>
    </r>
    <r>
      <rPr>
        <sz val="5"/>
        <rFont val="Arial Cyr"/>
        <family val="2"/>
      </rPr>
      <t xml:space="preserve">
</t>
    </r>
  </si>
  <si>
    <t xml:space="preserve">Подтягивание     3 мин
</t>
  </si>
  <si>
    <t xml:space="preserve">Плавание 50м
</t>
  </si>
  <si>
    <t>Длина    с    места</t>
  </si>
  <si>
    <t xml:space="preserve">|                   </t>
  </si>
  <si>
    <t>Бег</t>
  </si>
  <si>
    <t xml:space="preserve">                   </t>
  </si>
  <si>
    <t>0</t>
  </si>
  <si>
    <t>-1</t>
  </si>
  <si>
    <t>-2</t>
  </si>
  <si>
    <t>-3</t>
  </si>
  <si>
    <t>-4</t>
  </si>
  <si>
    <t>-5</t>
  </si>
  <si>
    <t xml:space="preserve"> </t>
  </si>
  <si>
    <t>Поднимание туловища из положения лёжа на спине 1 мин</t>
  </si>
  <si>
    <t xml:space="preserve">Подтя-гивание         3 мин
</t>
  </si>
  <si>
    <t>Поднимание туловища из положения лёжа 
на спине 1 мин</t>
  </si>
  <si>
    <t xml:space="preserve">60м
</t>
  </si>
  <si>
    <t xml:space="preserve">Стр ВП        5в
</t>
  </si>
  <si>
    <t xml:space="preserve">Стр ВП
5в
</t>
  </si>
  <si>
    <t>Гибкость      (+/- см)</t>
  </si>
  <si>
    <t>Гибкость (+/- см))</t>
  </si>
  <si>
    <t>Плавание 
50м</t>
  </si>
  <si>
    <t>Длина 
с 
места</t>
  </si>
  <si>
    <t xml:space="preserve">                             
                    </t>
  </si>
  <si>
    <t xml:space="preserve">Стр ВП
10в
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</si>
  <si>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</si>
  <si>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</si>
  <si>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</si>
  <si>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</si>
  <si>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</si>
  <si>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</si>
  <si>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</si>
  <si>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</si>
  <si>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</si>
  <si>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</si>
  <si>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</si>
  <si>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</si>
  <si>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</si>
  <si>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</si>
  <si>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</si>
  <si>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</si>
  <si>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</si>
  <si>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</si>
  <si>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</si>
  <si>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</si>
  <si>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</si>
  <si>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</si>
  <si>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</si>
  <si>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</si>
  <si>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</si>
  <si>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</si>
  <si>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</si>
  <si>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</si>
  <si>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</si>
  <si>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</si>
  <si>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</si>
  <si>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</si>
  <si>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</si>
  <si>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</si>
  <si>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</si>
  <si>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</si>
  <si>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</si>
  <si>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</si>
  <si>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</si>
  <si>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</si>
  <si>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</si>
  <si>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</si>
  <si>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</si>
  <si>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</si>
  <si>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</si>
  <si>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</si>
  <si>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</si>
  <si>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</si>
  <si>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мальчики 11-12 лет</t>
  </si>
  <si>
    <t>Таблица 3</t>
  </si>
  <si>
    <t>Таблица 3 (продолжение)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</si>
  <si>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</si>
  <si>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</si>
  <si>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</si>
  <si>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</si>
  <si>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</si>
  <si>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</si>
  <si>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</si>
  <si>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</si>
  <si>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</si>
  <si>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</si>
  <si>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5.00</t>
  </si>
  <si>
    <t>5.02</t>
  </si>
  <si>
    <t>5.04</t>
  </si>
  <si>
    <t>5.06</t>
  </si>
  <si>
    <t>5.08</t>
  </si>
  <si>
    <t>5.10</t>
  </si>
  <si>
    <t>5.12</t>
  </si>
  <si>
    <t>5.14</t>
  </si>
  <si>
    <t>5.16</t>
  </si>
  <si>
    <t>5.18</t>
  </si>
  <si>
    <t>5.20</t>
  </si>
  <si>
    <t>5.22</t>
  </si>
  <si>
    <t>5.24</t>
  </si>
  <si>
    <t>5.26</t>
  </si>
  <si>
    <t>5.28</t>
  </si>
  <si>
    <t>5.30</t>
  </si>
  <si>
    <t>5.32</t>
  </si>
  <si>
    <t>5.34</t>
  </si>
  <si>
    <t>5.36</t>
  </si>
  <si>
    <t>5.38</t>
  </si>
  <si>
    <t>5.40</t>
  </si>
  <si>
    <t>5.42</t>
  </si>
  <si>
    <t>5.44</t>
  </si>
  <si>
    <t>5.46</t>
  </si>
  <si>
    <t>5.48</t>
  </si>
  <si>
    <t>5.50</t>
  </si>
  <si>
    <t>5.52</t>
  </si>
  <si>
    <t>5.54</t>
  </si>
  <si>
    <t>5.56</t>
  </si>
  <si>
    <t>5.58</t>
  </si>
  <si>
    <t>6.00</t>
  </si>
  <si>
    <t>6.03</t>
  </si>
  <si>
    <t>6.06</t>
  </si>
  <si>
    <t>6.09</t>
  </si>
  <si>
    <t>6.12</t>
  </si>
  <si>
    <t>6.15</t>
  </si>
  <si>
    <t>6.18</t>
  </si>
  <si>
    <t>6.21</t>
  </si>
  <si>
    <t>6.24</t>
  </si>
  <si>
    <t>6.27</t>
  </si>
  <si>
    <t>6.30</t>
  </si>
  <si>
    <t>6.33</t>
  </si>
  <si>
    <t>6.36</t>
  </si>
  <si>
    <t>6.39</t>
  </si>
  <si>
    <t>6.42</t>
  </si>
  <si>
    <t>6.45</t>
  </si>
  <si>
    <t>6.49</t>
  </si>
  <si>
    <t>6.53</t>
  </si>
  <si>
    <t>6.57</t>
  </si>
  <si>
    <t>6.61</t>
  </si>
  <si>
    <t>7.05</t>
  </si>
  <si>
    <t>7.09</t>
  </si>
  <si>
    <t>7.13</t>
  </si>
  <si>
    <t>7.17</t>
  </si>
  <si>
    <t>7.21</t>
  </si>
  <si>
    <t>7.25</t>
  </si>
  <si>
    <t>7.30</t>
  </si>
  <si>
    <t>7.35</t>
  </si>
  <si>
    <t>7.40</t>
  </si>
  <si>
    <t>7.45</t>
  </si>
  <si>
    <t>7.50</t>
  </si>
  <si>
    <t>7.55</t>
  </si>
  <si>
    <t>8.00</t>
  </si>
  <si>
    <t>8.05</t>
  </si>
  <si>
    <t>8.10</t>
  </si>
  <si>
    <t>8.15</t>
  </si>
  <si>
    <t>8.20</t>
  </si>
  <si>
    <t>8.25</t>
  </si>
  <si>
    <t>8.30</t>
  </si>
  <si>
    <t>8.35</t>
  </si>
  <si>
    <t>8.40</t>
  </si>
  <si>
    <t>8.46</t>
  </si>
  <si>
    <t>8.52</t>
  </si>
  <si>
    <t>8.58</t>
  </si>
  <si>
    <t>9.04</t>
  </si>
  <si>
    <t>9.10</t>
  </si>
  <si>
    <t>9.16</t>
  </si>
  <si>
    <t>9.22</t>
  </si>
  <si>
    <t>9.28</t>
  </si>
  <si>
    <t>9.34</t>
  </si>
  <si>
    <t>9.40</t>
  </si>
  <si>
    <t>9.47</t>
  </si>
  <si>
    <t>9.54</t>
  </si>
  <si>
    <t>10.02</t>
  </si>
  <si>
    <t>10.10</t>
  </si>
  <si>
    <t>10.20</t>
  </si>
  <si>
    <t>10.35</t>
  </si>
  <si>
    <t>10.50</t>
  </si>
  <si>
    <t>11.10</t>
  </si>
  <si>
    <t>11.30</t>
  </si>
  <si>
    <r>
      <t>1,5км</t>
    </r>
    <r>
      <rPr>
        <sz val="5"/>
        <rFont val="Arial Cyr"/>
        <family val="2"/>
      </rPr>
      <t xml:space="preserve">
</t>
    </r>
  </si>
  <si>
    <r>
      <rPr>
        <sz val="6"/>
        <rFont val="Arial Cyr"/>
        <family val="0"/>
      </rPr>
      <t>1,5км</t>
    </r>
    <r>
      <rPr>
        <sz val="5"/>
        <rFont val="Arial Cyr"/>
        <family val="2"/>
      </rPr>
      <t xml:space="preserve">
</t>
    </r>
  </si>
  <si>
    <t>1.23,0</t>
  </si>
  <si>
    <t>1.29,0</t>
  </si>
  <si>
    <t>1.35,0</t>
  </si>
  <si>
    <t>1.41,0</t>
  </si>
  <si>
    <t>1.47,0</t>
  </si>
  <si>
    <t>1.58,0</t>
  </si>
  <si>
    <t>2.02,0</t>
  </si>
  <si>
    <t>2.06,0</t>
  </si>
  <si>
    <t>2.10,0</t>
  </si>
  <si>
    <t>2.14,0</t>
  </si>
  <si>
    <t>2.18,0</t>
  </si>
  <si>
    <t>2.23,0</t>
  </si>
  <si>
    <t>2.30,0</t>
  </si>
  <si>
    <t>Таблица оценки результатов в видах испытаний ВФСК ГТО</t>
  </si>
  <si>
    <r>
      <t xml:space="preserve">Лыжи       2 км
</t>
    </r>
    <r>
      <rPr>
        <sz val="5"/>
        <rFont val="Arial Cyr"/>
        <family val="2"/>
      </rPr>
      <t xml:space="preserve">
</t>
    </r>
  </si>
  <si>
    <t>Лыжи       2 км</t>
  </si>
  <si>
    <t>Сгиб- разгиб рук лежа 3 мин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</si>
</sst>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0000000E+00"/>
    <numFmt numFmtId="189" formatCode="0.0"/>
    <numFmt numFmtId="190" formatCode="000000"/>
    <numFmt numFmtId="191" formatCode="m/ss"/>
    <numFmt numFmtId="192" formatCode="[m]/ss"/>
    <numFmt numFmtId="193" formatCode="[h]/mm"/>
    <numFmt numFmtId="194" formatCode="m/ss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53">
    <font>
      <sz val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i/>
      <sz val="8"/>
      <name val="Arial Cyr"/>
      <family val="2"/>
    </font>
    <font>
      <sz val="5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56" applyFont="1" applyAlignment="1">
      <alignment vertical="center"/>
      <protection/>
    </xf>
    <xf numFmtId="0" fontId="2" fillId="0" borderId="0" xfId="56" applyFont="1">
      <alignment vertical="center"/>
      <protection/>
    </xf>
    <xf numFmtId="49" fontId="4" fillId="0" borderId="0" xfId="54" applyNumberFormat="1" applyFont="1" applyAlignment="1">
      <alignment horizontal="right"/>
      <protection/>
    </xf>
    <xf numFmtId="0" fontId="3" fillId="0" borderId="0" xfId="56" applyFont="1">
      <alignment vertical="center"/>
      <protection/>
    </xf>
    <xf numFmtId="189" fontId="2" fillId="0" borderId="10" xfId="56" applyNumberFormat="1" applyFont="1" applyFill="1" applyBorder="1" applyAlignment="1">
      <alignment horizontal="center" vertical="center"/>
      <protection/>
    </xf>
    <xf numFmtId="0" fontId="2" fillId="0" borderId="0" xfId="56" applyFont="1" applyFill="1">
      <alignment vertical="center"/>
      <protection/>
    </xf>
    <xf numFmtId="189" fontId="3" fillId="0" borderId="10" xfId="56" applyNumberFormat="1" applyFont="1" applyFill="1" applyBorder="1" applyAlignment="1">
      <alignment horizontal="center" vertical="center"/>
      <protection/>
    </xf>
    <xf numFmtId="189" fontId="2" fillId="0" borderId="11" xfId="56" applyNumberFormat="1" applyFont="1" applyFill="1" applyBorder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Border="1" applyAlignment="1">
      <alignment horizontal="center" vertical="center"/>
      <protection/>
    </xf>
    <xf numFmtId="0" fontId="2" fillId="0" borderId="0" xfId="56" applyFont="1" applyBorder="1" applyAlignment="1">
      <alignment vertical="center"/>
      <protection/>
    </xf>
    <xf numFmtId="0" fontId="0" fillId="0" borderId="0" xfId="56" applyFont="1" applyAlignment="1">
      <alignment horizontal="left" vertical="center"/>
      <protection/>
    </xf>
    <xf numFmtId="0" fontId="0" fillId="0" borderId="0" xfId="56" applyFont="1" applyAlignment="1">
      <alignment horizontal="right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2" fillId="0" borderId="0" xfId="56" applyFont="1" applyAlignment="1">
      <alignment horizontal="left" vertical="center" wrapText="1"/>
      <protection/>
    </xf>
    <xf numFmtId="49" fontId="3" fillId="0" borderId="12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left" vertical="center"/>
      <protection/>
    </xf>
    <xf numFmtId="0" fontId="2" fillId="0" borderId="0" xfId="0" applyFont="1" applyBorder="1" applyAlignment="1">
      <alignment horizontal="center" vertical="center"/>
    </xf>
    <xf numFmtId="0" fontId="7" fillId="0" borderId="13" xfId="56" applyFont="1" applyBorder="1" applyAlignment="1">
      <alignment vertical="center" wrapText="1"/>
      <protection/>
    </xf>
    <xf numFmtId="0" fontId="2" fillId="0" borderId="14" xfId="56" applyFont="1" applyBorder="1" applyAlignment="1">
      <alignment vertical="center" wrapText="1"/>
      <protection/>
    </xf>
    <xf numFmtId="0" fontId="2" fillId="0" borderId="0" xfId="56" applyFont="1" applyFill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9" fontId="0" fillId="0" borderId="0" xfId="55" applyNumberFormat="1" applyFont="1" applyFill="1" applyAlignment="1">
      <alignment horizontal="left"/>
      <protection/>
    </xf>
    <xf numFmtId="0" fontId="1" fillId="0" borderId="0" xfId="56" applyFont="1" applyFill="1" applyBorder="1" applyAlignment="1">
      <alignment horizontal="center" vertical="center" wrapText="1"/>
      <protection/>
    </xf>
    <xf numFmtId="0" fontId="2" fillId="0" borderId="0" xfId="56" applyFont="1" applyFill="1" applyBorder="1" applyAlignment="1">
      <alignment vertical="center"/>
      <protection/>
    </xf>
    <xf numFmtId="49" fontId="1" fillId="0" borderId="0" xfId="54" applyNumberFormat="1" applyFont="1" applyFill="1" applyAlignment="1">
      <alignment horizontal="left"/>
      <protection/>
    </xf>
    <xf numFmtId="49" fontId="4" fillId="0" borderId="0" xfId="54" applyNumberFormat="1" applyFont="1" applyFill="1" applyAlignment="1">
      <alignment horizontal="right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0" xfId="56" applyFont="1" applyFill="1">
      <alignment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2" fillId="0" borderId="10" xfId="53" applyNumberFormat="1" applyFont="1" applyFill="1" applyBorder="1" applyAlignment="1">
      <alignment horizontal="center" vertical="center"/>
      <protection/>
    </xf>
    <xf numFmtId="1" fontId="2" fillId="0" borderId="10" xfId="55" applyNumberFormat="1" applyFont="1" applyFill="1" applyBorder="1" applyAlignment="1">
      <alignment horizontal="center"/>
      <protection/>
    </xf>
    <xf numFmtId="0" fontId="2" fillId="0" borderId="16" xfId="56" applyFont="1" applyFill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top" wrapText="1"/>
    </xf>
    <xf numFmtId="49" fontId="2" fillId="0" borderId="0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vertical="center" wrapText="1"/>
      <protection/>
    </xf>
    <xf numFmtId="0" fontId="2" fillId="0" borderId="0" xfId="56" applyFont="1" applyFill="1" applyAlignment="1">
      <alignment horizontal="left" vertical="center" indent="1"/>
      <protection/>
    </xf>
    <xf numFmtId="0" fontId="16" fillId="0" borderId="0" xfId="56" applyFont="1" applyFill="1" applyAlignment="1">
      <alignment horizontal="left" vertical="center" indent="1"/>
      <protection/>
    </xf>
    <xf numFmtId="49" fontId="6" fillId="0" borderId="0" xfId="53" applyNumberFormat="1" applyFont="1" applyFill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49" fontId="3" fillId="0" borderId="17" xfId="56" applyNumberFormat="1" applyFont="1" applyFill="1" applyBorder="1" applyAlignment="1">
      <alignment horizontal="center" vertical="center"/>
      <protection/>
    </xf>
    <xf numFmtId="49" fontId="2" fillId="0" borderId="17" xfId="56" applyNumberFormat="1" applyFont="1" applyFill="1" applyBorder="1" applyAlignment="1">
      <alignment horizontal="center" vertical="center"/>
      <protection/>
    </xf>
    <xf numFmtId="49" fontId="2" fillId="0" borderId="17" xfId="56" applyNumberFormat="1" applyFont="1" applyFill="1" applyBorder="1" applyAlignment="1">
      <alignment horizontal="center" vertical="center"/>
      <protection/>
    </xf>
    <xf numFmtId="49" fontId="3" fillId="0" borderId="17" xfId="56" applyNumberFormat="1" applyFont="1" applyFill="1" applyBorder="1" applyAlignment="1">
      <alignment horizontal="center" vertical="center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49" fontId="2" fillId="0" borderId="11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0" fontId="2" fillId="0" borderId="10" xfId="56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/>
      <protection/>
    </xf>
    <xf numFmtId="49" fontId="3" fillId="0" borderId="18" xfId="53" applyNumberFormat="1" applyFont="1" applyFill="1" applyBorder="1" applyAlignment="1">
      <alignment horizontal="center" vertical="center"/>
      <protection/>
    </xf>
    <xf numFmtId="189" fontId="3" fillId="0" borderId="19" xfId="56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9" fontId="3" fillId="0" borderId="17" xfId="56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89" fontId="2" fillId="0" borderId="19" xfId="56" applyNumberFormat="1" applyFont="1" applyFill="1" applyBorder="1" applyAlignment="1">
      <alignment horizontal="center" vertical="center"/>
      <protection/>
    </xf>
    <xf numFmtId="189" fontId="2" fillId="0" borderId="17" xfId="56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/>
      <protection/>
    </xf>
    <xf numFmtId="49" fontId="2" fillId="0" borderId="20" xfId="53" applyNumberFormat="1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189" fontId="3" fillId="0" borderId="19" xfId="56" applyNumberFormat="1" applyFont="1" applyFill="1" applyBorder="1" applyAlignment="1">
      <alignment horizontal="center" vertical="center"/>
      <protection/>
    </xf>
    <xf numFmtId="49" fontId="3" fillId="0" borderId="20" xfId="53" applyNumberFormat="1" applyFont="1" applyFill="1" applyBorder="1" applyAlignment="1">
      <alignment horizontal="center" vertical="center"/>
      <protection/>
    </xf>
    <xf numFmtId="49" fontId="2" fillId="0" borderId="19" xfId="56" applyNumberFormat="1" applyFont="1" applyFill="1" applyBorder="1" applyAlignment="1">
      <alignment horizontal="center" vertical="center"/>
      <protection/>
    </xf>
    <xf numFmtId="49" fontId="3" fillId="0" borderId="19" xfId="56" applyNumberFormat="1" applyFont="1" applyFill="1" applyBorder="1" applyAlignment="1">
      <alignment horizontal="center" vertical="center"/>
      <protection/>
    </xf>
    <xf numFmtId="189" fontId="2" fillId="0" borderId="19" xfId="56" applyNumberFormat="1" applyFont="1" applyFill="1" applyBorder="1" applyAlignment="1">
      <alignment horizontal="center" vertical="center"/>
      <protection/>
    </xf>
    <xf numFmtId="189" fontId="2" fillId="0" borderId="21" xfId="56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>
      <alignment horizontal="center" vertical="center"/>
      <protection/>
    </xf>
    <xf numFmtId="49" fontId="2" fillId="0" borderId="22" xfId="56" applyNumberFormat="1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2" fontId="3" fillId="0" borderId="10" xfId="56" applyNumberFormat="1" applyFont="1" applyFill="1" applyBorder="1" applyAlignment="1">
      <alignment horizontal="center" vertical="center"/>
      <protection/>
    </xf>
    <xf numFmtId="2" fontId="2" fillId="0" borderId="10" xfId="56" applyNumberFormat="1" applyFont="1" applyFill="1" applyBorder="1" applyAlignment="1">
      <alignment horizontal="center" vertical="center"/>
      <protection/>
    </xf>
    <xf numFmtId="2" fontId="2" fillId="0" borderId="11" xfId="56" applyNumberFormat="1" applyFont="1" applyFill="1" applyBorder="1" applyAlignment="1">
      <alignment horizontal="center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189" fontId="3" fillId="0" borderId="12" xfId="56" applyNumberFormat="1" applyFont="1" applyFill="1" applyBorder="1" applyAlignment="1">
      <alignment horizontal="center" vertical="center"/>
      <protection/>
    </xf>
    <xf numFmtId="49" fontId="3" fillId="0" borderId="25" xfId="56" applyNumberFormat="1" applyFont="1" applyFill="1" applyBorder="1" applyAlignment="1">
      <alignment horizontal="center" vertical="center"/>
      <protection/>
    </xf>
    <xf numFmtId="2" fontId="3" fillId="0" borderId="12" xfId="56" applyNumberFormat="1" applyFont="1" applyFill="1" applyBorder="1" applyAlignment="1">
      <alignment horizontal="center" vertical="center"/>
      <protection/>
    </xf>
    <xf numFmtId="49" fontId="3" fillId="0" borderId="12" xfId="53" applyNumberFormat="1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vertical="center"/>
      <protection/>
    </xf>
    <xf numFmtId="189" fontId="3" fillId="0" borderId="25" xfId="56" applyNumberFormat="1" applyFont="1" applyFill="1" applyBorder="1" applyAlignment="1">
      <alignment horizontal="center" vertical="center"/>
      <protection/>
    </xf>
    <xf numFmtId="49" fontId="3" fillId="0" borderId="12" xfId="56" applyNumberFormat="1" applyFont="1" applyFill="1" applyBorder="1" applyAlignment="1">
      <alignment horizontal="center" vertical="center"/>
      <protection/>
    </xf>
    <xf numFmtId="49" fontId="2" fillId="0" borderId="12" xfId="53" applyNumberFormat="1" applyFont="1" applyFill="1" applyBorder="1" applyAlignment="1">
      <alignment horizontal="center" vertical="center"/>
      <protection/>
    </xf>
    <xf numFmtId="189" fontId="3" fillId="0" borderId="26" xfId="56" applyNumberFormat="1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" fillId="32" borderId="0" xfId="56" applyFont="1" applyFill="1" applyBorder="1" applyAlignment="1">
      <alignment horizontal="center" vertical="center" wrapText="1"/>
      <protection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6" fillId="0" borderId="0" xfId="56" applyFont="1" applyAlignment="1">
      <alignment horizontal="right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05 TAB_MZ98-2" xfId="53"/>
    <cellStyle name="Обычный_П05 TAB_WZ98_2" xfId="54"/>
    <cellStyle name="Обычный_П05 TAB98-ML" xfId="55"/>
    <cellStyle name="Обычный_Таб м+д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56</xdr:row>
      <xdr:rowOff>57150</xdr:rowOff>
    </xdr:from>
    <xdr:to>
      <xdr:col>32</xdr:col>
      <xdr:colOff>76200</xdr:colOff>
      <xdr:row>59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8600" y="6791325"/>
          <a:ext cx="9058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Результат, превышающий максимальный в таблице,  дополнительными очками не оценивается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0"/>
  <sheetViews>
    <sheetView tabSelected="1" view="pageBreakPreview" zoomScale="118" zoomScaleNormal="130" zoomScaleSheetLayoutView="118" zoomScalePageLayoutView="0" workbookViewId="0" topLeftCell="A1">
      <selection activeCell="W60" sqref="W60"/>
    </sheetView>
  </sheetViews>
  <sheetFormatPr defaultColWidth="9.00390625" defaultRowHeight="12.75"/>
  <cols>
    <col min="1" max="1" width="4.00390625" style="9" customWidth="1"/>
    <col min="2" max="2" width="4.875" style="9" customWidth="1"/>
    <col min="3" max="3" width="3.625" style="1" customWidth="1"/>
    <col min="4" max="4" width="0.74609375" style="1" hidden="1" customWidth="1"/>
    <col min="5" max="5" width="4.125" style="1" customWidth="1"/>
    <col min="6" max="6" width="5.625" style="1" customWidth="1"/>
    <col min="7" max="7" width="3.75390625" style="1" hidden="1" customWidth="1"/>
    <col min="8" max="8" width="6.125" style="1" customWidth="1"/>
    <col min="9" max="9" width="4.25390625" style="1" hidden="1" customWidth="1"/>
    <col min="10" max="10" width="6.00390625" style="1" customWidth="1"/>
    <col min="11" max="11" width="5.625" style="1" customWidth="1"/>
    <col min="12" max="12" width="4.125" style="1" customWidth="1"/>
    <col min="13" max="13" width="8.00390625" style="1" customWidth="1"/>
    <col min="14" max="14" width="2.875" style="1" hidden="1" customWidth="1"/>
    <col min="15" max="15" width="4.375" style="1" customWidth="1"/>
    <col min="16" max="16" width="5.00390625" style="1" customWidth="1"/>
    <col min="17" max="17" width="6.75390625" style="1" customWidth="1"/>
    <col min="18" max="18" width="3.625" style="1" bestFit="1" customWidth="1"/>
    <col min="19" max="19" width="4.75390625" style="1" customWidth="1"/>
    <col min="20" max="20" width="3.00390625" style="1" bestFit="1" customWidth="1"/>
    <col min="21" max="21" width="4.375" style="2" hidden="1" customWidth="1"/>
    <col min="22" max="22" width="3.75390625" style="2" bestFit="1" customWidth="1"/>
    <col min="23" max="23" width="5.75390625" style="2" customWidth="1"/>
    <col min="24" max="24" width="1.12109375" style="2" hidden="1" customWidth="1"/>
    <col min="25" max="25" width="4.75390625" style="2" customWidth="1"/>
    <col min="26" max="26" width="4.375" style="2" customWidth="1"/>
    <col min="27" max="27" width="5.625" style="2" customWidth="1"/>
    <col min="28" max="28" width="1.37890625" style="2" hidden="1" customWidth="1"/>
    <col min="29" max="29" width="5.00390625" style="2" customWidth="1"/>
    <col min="30" max="30" width="7.375" style="2" customWidth="1"/>
    <col min="31" max="31" width="0.74609375" style="2" hidden="1" customWidth="1"/>
    <col min="32" max="32" width="4.625" style="2" customWidth="1"/>
    <col min="33" max="33" width="3.875" style="2" customWidth="1"/>
    <col min="34" max="34" width="9.125" style="2" hidden="1" customWidth="1"/>
    <col min="35" max="16384" width="9.125" style="2" customWidth="1"/>
  </cols>
  <sheetData>
    <row r="1" spans="1:23" ht="36.75" customHeight="1">
      <c r="A1" s="20"/>
      <c r="B1" s="19"/>
      <c r="D1" s="111" t="s">
        <v>268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32" s="1" customFormat="1" ht="15" customHeight="1">
      <c r="A2" s="24"/>
      <c r="B2" s="24"/>
      <c r="C2" s="50" t="s">
        <v>100</v>
      </c>
      <c r="D2" s="50"/>
      <c r="E2" s="50"/>
      <c r="F2" s="50"/>
      <c r="G2" s="50"/>
      <c r="H2" s="50"/>
      <c r="I2" s="50"/>
      <c r="J2" s="50"/>
      <c r="K2" s="112" t="s">
        <v>150</v>
      </c>
      <c r="L2" s="113"/>
      <c r="M2" s="113"/>
      <c r="N2" s="113"/>
      <c r="O2" s="113"/>
      <c r="P2" s="113"/>
      <c r="Q2" s="113"/>
      <c r="R2" s="113"/>
      <c r="S2" s="113"/>
      <c r="T2" s="26"/>
      <c r="U2" s="25"/>
      <c r="V2" s="25"/>
      <c r="W2" s="25"/>
      <c r="X2" s="25"/>
      <c r="Y2" s="25"/>
      <c r="Z2" s="25"/>
      <c r="AA2" s="49"/>
      <c r="AB2" s="48"/>
      <c r="AC2" s="48"/>
      <c r="AD2" s="48"/>
      <c r="AE2" s="48"/>
      <c r="AF2" s="48"/>
    </row>
    <row r="3" spans="1:32" s="1" customFormat="1" ht="9" customHeight="1" hidden="1">
      <c r="A3" s="27"/>
      <c r="B3" s="27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27"/>
      <c r="Q3" s="25"/>
      <c r="R3" s="28"/>
      <c r="S3" s="28"/>
      <c r="T3" s="114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60"/>
    </row>
    <row r="4" spans="1:33" ht="15" customHeight="1" thickBot="1">
      <c r="A4" s="29" t="s">
        <v>151</v>
      </c>
      <c r="B4" s="2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30"/>
      <c r="Q4" s="25"/>
      <c r="R4" s="29" t="s">
        <v>152</v>
      </c>
      <c r="S4" s="29"/>
      <c r="T4" s="6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"/>
    </row>
    <row r="5" spans="1:34" ht="10.5" customHeight="1">
      <c r="A5" s="118" t="s">
        <v>0</v>
      </c>
      <c r="B5" s="96" t="s">
        <v>80</v>
      </c>
      <c r="C5" s="119" t="s">
        <v>81</v>
      </c>
      <c r="D5" s="119"/>
      <c r="E5" s="119"/>
      <c r="F5" s="120" t="s">
        <v>269</v>
      </c>
      <c r="G5" s="97"/>
      <c r="H5" s="120" t="s">
        <v>95</v>
      </c>
      <c r="I5" s="97"/>
      <c r="J5" s="120" t="s">
        <v>101</v>
      </c>
      <c r="K5" s="120" t="s">
        <v>96</v>
      </c>
      <c r="L5" s="120" t="s">
        <v>78</v>
      </c>
      <c r="M5" s="117" t="s">
        <v>92</v>
      </c>
      <c r="N5" s="61"/>
      <c r="O5" s="117" t="s">
        <v>271</v>
      </c>
      <c r="P5" s="117" t="s">
        <v>91</v>
      </c>
      <c r="Q5" s="6"/>
      <c r="R5" s="118" t="s">
        <v>0</v>
      </c>
      <c r="S5" s="98" t="s">
        <v>82</v>
      </c>
      <c r="T5" s="119" t="s">
        <v>81</v>
      </c>
      <c r="U5" s="119"/>
      <c r="V5" s="119"/>
      <c r="W5" s="120" t="s">
        <v>270</v>
      </c>
      <c r="X5" s="97"/>
      <c r="Y5" s="120" t="s">
        <v>94</v>
      </c>
      <c r="Z5" s="120" t="s">
        <v>101</v>
      </c>
      <c r="AA5" s="120" t="s">
        <v>97</v>
      </c>
      <c r="AB5" s="117" t="s">
        <v>98</v>
      </c>
      <c r="AC5" s="117"/>
      <c r="AD5" s="117" t="s">
        <v>90</v>
      </c>
      <c r="AE5" s="97"/>
      <c r="AF5" s="117" t="s">
        <v>271</v>
      </c>
      <c r="AG5" s="117" t="s">
        <v>77</v>
      </c>
      <c r="AH5" s="22"/>
    </row>
    <row r="6" spans="1:33" ht="39" customHeight="1">
      <c r="A6" s="118"/>
      <c r="B6" s="32" t="s">
        <v>79</v>
      </c>
      <c r="C6" s="32" t="s">
        <v>76</v>
      </c>
      <c r="D6" s="32"/>
      <c r="E6" s="32" t="s">
        <v>253</v>
      </c>
      <c r="F6" s="120"/>
      <c r="G6" s="33"/>
      <c r="H6" s="120"/>
      <c r="I6" s="32"/>
      <c r="J6" s="120"/>
      <c r="K6" s="120"/>
      <c r="L6" s="120"/>
      <c r="M6" s="117"/>
      <c r="N6" s="33"/>
      <c r="O6" s="117"/>
      <c r="P6" s="117"/>
      <c r="Q6" s="6"/>
      <c r="R6" s="118"/>
      <c r="S6" s="33" t="s">
        <v>99</v>
      </c>
      <c r="T6" s="33" t="s">
        <v>93</v>
      </c>
      <c r="U6" s="33"/>
      <c r="V6" s="59" t="s">
        <v>254</v>
      </c>
      <c r="W6" s="120"/>
      <c r="X6" s="33"/>
      <c r="Y6" s="120"/>
      <c r="Z6" s="120"/>
      <c r="AA6" s="120"/>
      <c r="AB6" s="117"/>
      <c r="AC6" s="117"/>
      <c r="AD6" s="117"/>
      <c r="AE6" s="33"/>
      <c r="AF6" s="117"/>
      <c r="AG6" s="117"/>
    </row>
    <row r="7" spans="1:33" s="4" customFormat="1" ht="8.25">
      <c r="A7" s="90">
        <v>100</v>
      </c>
      <c r="B7" s="91">
        <v>260</v>
      </c>
      <c r="C7" s="92">
        <f>7.2+0.4</f>
        <v>7.6000000000000005</v>
      </c>
      <c r="D7" s="35"/>
      <c r="E7" s="93" t="s">
        <v>153</v>
      </c>
      <c r="F7" s="94">
        <v>6</v>
      </c>
      <c r="G7" s="92"/>
      <c r="H7" s="95" t="s">
        <v>71</v>
      </c>
      <c r="I7" s="16"/>
      <c r="J7" s="66" t="s">
        <v>102</v>
      </c>
      <c r="K7" s="34">
        <v>30</v>
      </c>
      <c r="L7" s="67">
        <v>29</v>
      </c>
      <c r="M7" s="68">
        <v>80</v>
      </c>
      <c r="N7" s="38"/>
      <c r="O7" s="62">
        <v>120</v>
      </c>
      <c r="P7" s="62">
        <v>38</v>
      </c>
      <c r="Q7" s="35"/>
      <c r="R7" s="90">
        <v>50</v>
      </c>
      <c r="S7" s="91">
        <v>200</v>
      </c>
      <c r="T7" s="99" t="s">
        <v>4</v>
      </c>
      <c r="U7" s="35"/>
      <c r="V7" s="100" t="s">
        <v>203</v>
      </c>
      <c r="W7" s="94">
        <v>11.2</v>
      </c>
      <c r="X7" s="92"/>
      <c r="Y7" s="95" t="s">
        <v>61</v>
      </c>
      <c r="Z7" s="95" t="s">
        <v>140</v>
      </c>
      <c r="AA7" s="101" t="s">
        <v>5</v>
      </c>
      <c r="AB7" s="92"/>
      <c r="AC7" s="102">
        <v>50</v>
      </c>
      <c r="AD7" s="103">
        <v>55</v>
      </c>
      <c r="AE7" s="104"/>
      <c r="AF7" s="105">
        <v>60</v>
      </c>
      <c r="AG7" s="106" t="s">
        <v>5</v>
      </c>
    </row>
    <row r="8" spans="1:33" ht="8.25">
      <c r="A8" s="37">
        <v>99</v>
      </c>
      <c r="B8" s="14">
        <v>259</v>
      </c>
      <c r="C8" s="5" t="s">
        <v>4</v>
      </c>
      <c r="D8" s="25"/>
      <c r="E8" s="53" t="s">
        <v>154</v>
      </c>
      <c r="F8" s="88">
        <v>6.05</v>
      </c>
      <c r="G8" s="5"/>
      <c r="H8" s="40" t="s">
        <v>5</v>
      </c>
      <c r="I8" s="17"/>
      <c r="J8" s="40" t="s">
        <v>5</v>
      </c>
      <c r="K8" s="40" t="s">
        <v>5</v>
      </c>
      <c r="L8" s="71">
        <v>29.2</v>
      </c>
      <c r="M8" s="40" t="s">
        <v>5</v>
      </c>
      <c r="N8" s="39"/>
      <c r="O8" s="70">
        <v>119</v>
      </c>
      <c r="P8" s="40" t="s">
        <v>5</v>
      </c>
      <c r="Q8" s="6"/>
      <c r="R8" s="37">
        <v>49</v>
      </c>
      <c r="S8" s="14">
        <v>198</v>
      </c>
      <c r="T8" s="72">
        <f>8.9+0.4</f>
        <v>9.3</v>
      </c>
      <c r="U8" s="6"/>
      <c r="V8" s="57" t="s">
        <v>204</v>
      </c>
      <c r="W8" s="88">
        <v>11.28</v>
      </c>
      <c r="X8" s="5"/>
      <c r="Y8" s="40" t="s">
        <v>5</v>
      </c>
      <c r="Z8" s="40" t="s">
        <v>141</v>
      </c>
      <c r="AA8" s="40" t="s">
        <v>36</v>
      </c>
      <c r="AB8" s="5"/>
      <c r="AC8" s="71">
        <v>51</v>
      </c>
      <c r="AD8" s="40" t="s">
        <v>5</v>
      </c>
      <c r="AE8" s="39"/>
      <c r="AF8" s="70">
        <v>58</v>
      </c>
      <c r="AG8" s="70">
        <v>14</v>
      </c>
    </row>
    <row r="9" spans="1:33" ht="8.25">
      <c r="A9" s="37">
        <v>98</v>
      </c>
      <c r="B9" s="14">
        <v>258</v>
      </c>
      <c r="C9" s="5" t="s">
        <v>4</v>
      </c>
      <c r="D9" s="25"/>
      <c r="E9" s="53" t="s">
        <v>155</v>
      </c>
      <c r="F9" s="88">
        <v>6.1</v>
      </c>
      <c r="G9" s="5"/>
      <c r="H9" s="40" t="s">
        <v>5</v>
      </c>
      <c r="I9" s="17"/>
      <c r="J9" s="17" t="s">
        <v>103</v>
      </c>
      <c r="K9" s="40" t="s">
        <v>5</v>
      </c>
      <c r="L9" s="71">
        <v>29.4</v>
      </c>
      <c r="M9" s="73">
        <v>79</v>
      </c>
      <c r="N9" s="39"/>
      <c r="O9" s="70">
        <v>118</v>
      </c>
      <c r="P9" s="63">
        <v>37</v>
      </c>
      <c r="Q9" s="6"/>
      <c r="R9" s="37">
        <v>48</v>
      </c>
      <c r="S9" s="74">
        <v>196</v>
      </c>
      <c r="T9" s="72" t="s">
        <v>4</v>
      </c>
      <c r="U9" s="6"/>
      <c r="V9" s="57" t="s">
        <v>205</v>
      </c>
      <c r="W9" s="88">
        <v>11.36</v>
      </c>
      <c r="X9" s="5"/>
      <c r="Y9" s="40" t="s">
        <v>72</v>
      </c>
      <c r="Z9" s="40" t="s">
        <v>142</v>
      </c>
      <c r="AA9" s="40" t="s">
        <v>5</v>
      </c>
      <c r="AB9" s="5"/>
      <c r="AC9" s="71">
        <v>52</v>
      </c>
      <c r="AD9" s="73">
        <v>54</v>
      </c>
      <c r="AE9" s="39"/>
      <c r="AF9" s="70">
        <v>56</v>
      </c>
      <c r="AG9" s="70" t="s">
        <v>5</v>
      </c>
    </row>
    <row r="10" spans="1:33" ht="8.25">
      <c r="A10" s="37">
        <v>97</v>
      </c>
      <c r="B10" s="14">
        <v>257</v>
      </c>
      <c r="C10" s="5">
        <v>7.7</v>
      </c>
      <c r="D10" s="25"/>
      <c r="E10" s="53" t="s">
        <v>156</v>
      </c>
      <c r="F10" s="87">
        <v>6.15</v>
      </c>
      <c r="G10" s="5"/>
      <c r="H10" s="40" t="s">
        <v>1</v>
      </c>
      <c r="I10" s="41"/>
      <c r="J10" s="40" t="s">
        <v>5</v>
      </c>
      <c r="K10" s="14">
        <v>29</v>
      </c>
      <c r="L10" s="71">
        <v>29.6</v>
      </c>
      <c r="M10" s="40" t="s">
        <v>5</v>
      </c>
      <c r="N10" s="39"/>
      <c r="O10" s="70">
        <v>117</v>
      </c>
      <c r="P10" s="40" t="s">
        <v>5</v>
      </c>
      <c r="Q10" s="6"/>
      <c r="R10" s="37">
        <v>47</v>
      </c>
      <c r="S10" s="14">
        <v>194</v>
      </c>
      <c r="T10" s="72" t="s">
        <v>4</v>
      </c>
      <c r="U10" s="6"/>
      <c r="V10" s="57" t="s">
        <v>206</v>
      </c>
      <c r="W10" s="88">
        <v>11.44</v>
      </c>
      <c r="X10" s="5"/>
      <c r="Y10" s="40" t="s">
        <v>5</v>
      </c>
      <c r="Z10" s="40" t="s">
        <v>143</v>
      </c>
      <c r="AA10" s="40" t="s">
        <v>5</v>
      </c>
      <c r="AB10" s="5" t="s">
        <v>89</v>
      </c>
      <c r="AC10" s="71">
        <v>53</v>
      </c>
      <c r="AD10" s="40" t="s">
        <v>5</v>
      </c>
      <c r="AE10" s="39"/>
      <c r="AF10" s="70">
        <v>54</v>
      </c>
      <c r="AG10" s="70" t="s">
        <v>5</v>
      </c>
    </row>
    <row r="11" spans="1:33" ht="8.25">
      <c r="A11" s="37">
        <v>96</v>
      </c>
      <c r="B11" s="14">
        <v>256</v>
      </c>
      <c r="C11" s="5" t="s">
        <v>4</v>
      </c>
      <c r="D11" s="25"/>
      <c r="E11" s="53" t="s">
        <v>157</v>
      </c>
      <c r="F11" s="88">
        <v>6.2</v>
      </c>
      <c r="G11" s="5"/>
      <c r="H11" s="40" t="s">
        <v>5</v>
      </c>
      <c r="I11" s="17"/>
      <c r="J11" s="17" t="s">
        <v>104</v>
      </c>
      <c r="K11" s="40" t="s">
        <v>5</v>
      </c>
      <c r="L11" s="71">
        <v>29.8</v>
      </c>
      <c r="M11" s="73">
        <v>78</v>
      </c>
      <c r="N11" s="39"/>
      <c r="O11" s="70">
        <v>116</v>
      </c>
      <c r="P11" s="63">
        <v>36</v>
      </c>
      <c r="Q11" s="6"/>
      <c r="R11" s="37">
        <v>46</v>
      </c>
      <c r="S11" s="74">
        <v>192</v>
      </c>
      <c r="T11" s="72">
        <f>9+0.4</f>
        <v>9.4</v>
      </c>
      <c r="U11" s="6"/>
      <c r="V11" s="57" t="s">
        <v>207</v>
      </c>
      <c r="W11" s="88">
        <v>11.52</v>
      </c>
      <c r="X11" s="5"/>
      <c r="Y11" s="40" t="s">
        <v>73</v>
      </c>
      <c r="Z11" s="40" t="s">
        <v>144</v>
      </c>
      <c r="AA11" s="17" t="s">
        <v>40</v>
      </c>
      <c r="AB11" s="5"/>
      <c r="AC11" s="71">
        <v>54</v>
      </c>
      <c r="AD11" s="73">
        <v>53</v>
      </c>
      <c r="AE11" s="39"/>
      <c r="AF11" s="70">
        <v>52</v>
      </c>
      <c r="AG11" s="70">
        <v>13</v>
      </c>
    </row>
    <row r="12" spans="1:33" s="6" customFormat="1" ht="8.25">
      <c r="A12" s="14">
        <v>95</v>
      </c>
      <c r="B12" s="14">
        <v>255</v>
      </c>
      <c r="C12" s="5" t="s">
        <v>4</v>
      </c>
      <c r="E12" s="53" t="s">
        <v>158</v>
      </c>
      <c r="F12" s="88">
        <v>6.25</v>
      </c>
      <c r="G12" s="5"/>
      <c r="H12" s="40" t="s">
        <v>5</v>
      </c>
      <c r="I12" s="41"/>
      <c r="J12" s="40" t="s">
        <v>5</v>
      </c>
      <c r="K12" s="40" t="s">
        <v>5</v>
      </c>
      <c r="L12" s="71">
        <v>30</v>
      </c>
      <c r="M12" s="40" t="s">
        <v>5</v>
      </c>
      <c r="N12" s="39"/>
      <c r="O12" s="70">
        <v>115</v>
      </c>
      <c r="P12" s="40" t="s">
        <v>5</v>
      </c>
      <c r="R12" s="37">
        <v>45</v>
      </c>
      <c r="S12" s="14">
        <v>190</v>
      </c>
      <c r="T12" s="72" t="s">
        <v>4</v>
      </c>
      <c r="V12" s="57" t="s">
        <v>208</v>
      </c>
      <c r="W12" s="88">
        <v>12</v>
      </c>
      <c r="X12" s="5"/>
      <c r="Y12" s="40" t="s">
        <v>5</v>
      </c>
      <c r="Z12" s="40" t="s">
        <v>145</v>
      </c>
      <c r="AA12" s="40" t="s">
        <v>5</v>
      </c>
      <c r="AB12" s="5"/>
      <c r="AC12" s="71">
        <v>55</v>
      </c>
      <c r="AD12" s="40" t="s">
        <v>5</v>
      </c>
      <c r="AE12" s="39"/>
      <c r="AF12" s="70">
        <v>50</v>
      </c>
      <c r="AG12" s="70" t="s">
        <v>5</v>
      </c>
    </row>
    <row r="13" spans="1:33" ht="8.25">
      <c r="A13" s="37">
        <v>94</v>
      </c>
      <c r="B13" s="14">
        <v>254</v>
      </c>
      <c r="C13" s="5">
        <v>7.8</v>
      </c>
      <c r="D13" s="25"/>
      <c r="E13" s="53" t="s">
        <v>159</v>
      </c>
      <c r="F13" s="87">
        <v>6.3</v>
      </c>
      <c r="G13" s="5"/>
      <c r="H13" s="40" t="s">
        <v>7</v>
      </c>
      <c r="I13" s="17"/>
      <c r="J13" s="75" t="s">
        <v>105</v>
      </c>
      <c r="K13" s="37">
        <v>28</v>
      </c>
      <c r="L13" s="71">
        <v>30.2</v>
      </c>
      <c r="M13" s="73">
        <v>77</v>
      </c>
      <c r="N13" s="39"/>
      <c r="O13" s="70">
        <v>114</v>
      </c>
      <c r="P13" s="63">
        <v>35</v>
      </c>
      <c r="Q13" s="6"/>
      <c r="R13" s="37">
        <v>44</v>
      </c>
      <c r="S13" s="74">
        <v>188</v>
      </c>
      <c r="T13" s="72">
        <f>9.1+0.4</f>
        <v>9.5</v>
      </c>
      <c r="U13" s="6"/>
      <c r="V13" s="57" t="s">
        <v>209</v>
      </c>
      <c r="W13" s="88">
        <v>12.08</v>
      </c>
      <c r="X13" s="5"/>
      <c r="Y13" s="40" t="s">
        <v>74</v>
      </c>
      <c r="Z13" s="40" t="s">
        <v>146</v>
      </c>
      <c r="AA13" s="40" t="s">
        <v>5</v>
      </c>
      <c r="AB13" s="5"/>
      <c r="AC13" s="71">
        <v>56</v>
      </c>
      <c r="AD13" s="73">
        <v>52</v>
      </c>
      <c r="AE13" s="39"/>
      <c r="AF13" s="70">
        <v>48</v>
      </c>
      <c r="AG13" s="70" t="s">
        <v>5</v>
      </c>
    </row>
    <row r="14" spans="1:33" ht="8.25">
      <c r="A14" s="37">
        <v>93</v>
      </c>
      <c r="B14" s="14">
        <v>253</v>
      </c>
      <c r="C14" s="5" t="s">
        <v>4</v>
      </c>
      <c r="D14" s="25"/>
      <c r="E14" s="53" t="s">
        <v>160</v>
      </c>
      <c r="F14" s="88">
        <v>6.35</v>
      </c>
      <c r="G14" s="5"/>
      <c r="H14" s="40" t="s">
        <v>5</v>
      </c>
      <c r="I14" s="41"/>
      <c r="J14" s="40" t="s">
        <v>5</v>
      </c>
      <c r="K14" s="40" t="s">
        <v>5</v>
      </c>
      <c r="L14" s="71">
        <v>30.4</v>
      </c>
      <c r="M14" s="40" t="s">
        <v>5</v>
      </c>
      <c r="N14" s="39"/>
      <c r="O14" s="70">
        <v>113</v>
      </c>
      <c r="P14" s="40" t="s">
        <v>5</v>
      </c>
      <c r="Q14" s="6"/>
      <c r="R14" s="37">
        <v>43</v>
      </c>
      <c r="S14" s="14">
        <v>186</v>
      </c>
      <c r="T14" s="72" t="s">
        <v>4</v>
      </c>
      <c r="U14" s="6"/>
      <c r="V14" s="57" t="s">
        <v>210</v>
      </c>
      <c r="W14" s="88">
        <v>12.16</v>
      </c>
      <c r="X14" s="5"/>
      <c r="Y14" s="40" t="s">
        <v>5</v>
      </c>
      <c r="Z14" s="40" t="s">
        <v>147</v>
      </c>
      <c r="AA14" s="40" t="s">
        <v>44</v>
      </c>
      <c r="AB14" s="5"/>
      <c r="AC14" s="71">
        <v>57</v>
      </c>
      <c r="AD14" s="40" t="s">
        <v>5</v>
      </c>
      <c r="AE14" s="39"/>
      <c r="AF14" s="70">
        <v>46</v>
      </c>
      <c r="AG14" s="70">
        <v>12</v>
      </c>
    </row>
    <row r="15" spans="1:33" ht="8.25">
      <c r="A15" s="37">
        <v>92</v>
      </c>
      <c r="B15" s="14">
        <v>252</v>
      </c>
      <c r="C15" s="5" t="s">
        <v>4</v>
      </c>
      <c r="D15" s="25"/>
      <c r="E15" s="53" t="s">
        <v>161</v>
      </c>
      <c r="F15" s="88">
        <v>6.4</v>
      </c>
      <c r="G15" s="5"/>
      <c r="H15" s="40" t="s">
        <v>5</v>
      </c>
      <c r="I15" s="17"/>
      <c r="J15" s="17" t="s">
        <v>106</v>
      </c>
      <c r="K15" s="40" t="s">
        <v>5</v>
      </c>
      <c r="L15" s="71">
        <v>30.6</v>
      </c>
      <c r="M15" s="73">
        <v>76</v>
      </c>
      <c r="N15" s="39"/>
      <c r="O15" s="70">
        <v>112</v>
      </c>
      <c r="P15" s="63">
        <v>34</v>
      </c>
      <c r="Q15" s="6"/>
      <c r="R15" s="37">
        <v>42</v>
      </c>
      <c r="S15" s="74">
        <v>184</v>
      </c>
      <c r="T15" s="72">
        <f>9.2+0.4</f>
        <v>9.6</v>
      </c>
      <c r="U15" s="6"/>
      <c r="V15" s="57" t="s">
        <v>211</v>
      </c>
      <c r="W15" s="88">
        <v>12.24</v>
      </c>
      <c r="X15" s="5"/>
      <c r="Y15" s="40" t="s">
        <v>75</v>
      </c>
      <c r="Z15" s="40" t="s">
        <v>148</v>
      </c>
      <c r="AA15" s="40" t="s">
        <v>5</v>
      </c>
      <c r="AB15" s="5"/>
      <c r="AC15" s="71">
        <v>58</v>
      </c>
      <c r="AD15" s="73">
        <v>51</v>
      </c>
      <c r="AE15" s="39"/>
      <c r="AF15" s="70">
        <v>44</v>
      </c>
      <c r="AG15" s="70" t="s">
        <v>5</v>
      </c>
    </row>
    <row r="16" spans="1:33" ht="8.25">
      <c r="A16" s="37">
        <v>91</v>
      </c>
      <c r="B16" s="14">
        <v>251</v>
      </c>
      <c r="C16" s="5">
        <v>7.9</v>
      </c>
      <c r="D16" s="25"/>
      <c r="E16" s="53" t="s">
        <v>162</v>
      </c>
      <c r="F16" s="87">
        <v>6.45</v>
      </c>
      <c r="G16" s="5"/>
      <c r="H16" s="40" t="s">
        <v>9</v>
      </c>
      <c r="I16" s="41"/>
      <c r="J16" s="40" t="s">
        <v>5</v>
      </c>
      <c r="K16" s="37">
        <v>27</v>
      </c>
      <c r="L16" s="71">
        <v>30.8</v>
      </c>
      <c r="M16" s="40" t="s">
        <v>5</v>
      </c>
      <c r="N16" s="39"/>
      <c r="O16" s="70">
        <v>111</v>
      </c>
      <c r="P16" s="40" t="s">
        <v>5</v>
      </c>
      <c r="Q16" s="6"/>
      <c r="R16" s="37">
        <v>41</v>
      </c>
      <c r="S16" s="14">
        <v>182</v>
      </c>
      <c r="T16" s="72" t="s">
        <v>4</v>
      </c>
      <c r="U16" s="6"/>
      <c r="V16" s="57" t="s">
        <v>212</v>
      </c>
      <c r="W16" s="88">
        <v>12.32</v>
      </c>
      <c r="X16" s="5"/>
      <c r="Y16" s="40" t="s">
        <v>5</v>
      </c>
      <c r="Z16" s="40" t="s">
        <v>149</v>
      </c>
      <c r="AA16" s="40" t="s">
        <v>5</v>
      </c>
      <c r="AB16" s="5"/>
      <c r="AC16" s="71">
        <v>59</v>
      </c>
      <c r="AD16" s="40" t="s">
        <v>5</v>
      </c>
      <c r="AE16" s="39"/>
      <c r="AF16" s="70">
        <v>42</v>
      </c>
      <c r="AG16" s="70" t="s">
        <v>5</v>
      </c>
    </row>
    <row r="17" spans="1:33" s="4" customFormat="1" ht="8.25">
      <c r="A17" s="34">
        <v>90</v>
      </c>
      <c r="B17" s="76">
        <v>250</v>
      </c>
      <c r="C17" s="7" t="s">
        <v>4</v>
      </c>
      <c r="D17" s="35"/>
      <c r="E17" s="52" t="s">
        <v>163</v>
      </c>
      <c r="F17" s="88">
        <v>6.5</v>
      </c>
      <c r="G17" s="7"/>
      <c r="H17" s="36" t="s">
        <v>5</v>
      </c>
      <c r="I17" s="18"/>
      <c r="J17" s="18" t="s">
        <v>107</v>
      </c>
      <c r="K17" s="36" t="s">
        <v>5</v>
      </c>
      <c r="L17" s="77">
        <v>31</v>
      </c>
      <c r="M17" s="68">
        <v>75</v>
      </c>
      <c r="N17" s="38"/>
      <c r="O17" s="70">
        <v>110</v>
      </c>
      <c r="P17" s="62">
        <v>33</v>
      </c>
      <c r="Q17" s="35"/>
      <c r="R17" s="34">
        <v>40</v>
      </c>
      <c r="S17" s="65">
        <v>180</v>
      </c>
      <c r="T17" s="69">
        <f>9.3+0.4</f>
        <v>9.700000000000001</v>
      </c>
      <c r="U17" s="35"/>
      <c r="V17" s="56" t="s">
        <v>213</v>
      </c>
      <c r="W17" s="88">
        <v>12.4</v>
      </c>
      <c r="X17" s="7"/>
      <c r="Y17" s="36" t="s">
        <v>2</v>
      </c>
      <c r="Z17" s="36" t="s">
        <v>71</v>
      </c>
      <c r="AA17" s="18" t="s">
        <v>48</v>
      </c>
      <c r="AB17" s="7"/>
      <c r="AC17" s="77" t="s">
        <v>18</v>
      </c>
      <c r="AD17" s="68">
        <v>50</v>
      </c>
      <c r="AE17" s="38"/>
      <c r="AF17" s="62">
        <v>40</v>
      </c>
      <c r="AG17" s="62">
        <v>11</v>
      </c>
    </row>
    <row r="18" spans="1:33" ht="8.25">
      <c r="A18" s="37">
        <v>89</v>
      </c>
      <c r="B18" s="14">
        <v>249</v>
      </c>
      <c r="C18" s="5" t="s">
        <v>4</v>
      </c>
      <c r="D18" s="25"/>
      <c r="E18" s="53" t="s">
        <v>164</v>
      </c>
      <c r="F18" s="88">
        <v>6.56</v>
      </c>
      <c r="G18" s="5"/>
      <c r="H18" s="40" t="s">
        <v>5</v>
      </c>
      <c r="I18" s="41"/>
      <c r="J18" s="40" t="s">
        <v>5</v>
      </c>
      <c r="K18" s="40" t="s">
        <v>5</v>
      </c>
      <c r="L18" s="71">
        <v>31.3</v>
      </c>
      <c r="M18" s="40" t="s">
        <v>5</v>
      </c>
      <c r="N18" s="39"/>
      <c r="O18" s="70">
        <v>109</v>
      </c>
      <c r="P18" s="63" t="s">
        <v>5</v>
      </c>
      <c r="Q18" s="6"/>
      <c r="R18" s="37">
        <v>39</v>
      </c>
      <c r="S18" s="74">
        <v>178</v>
      </c>
      <c r="T18" s="72" t="s">
        <v>4</v>
      </c>
      <c r="U18" s="6"/>
      <c r="V18" s="57" t="s">
        <v>214</v>
      </c>
      <c r="W18" s="88">
        <v>12.48</v>
      </c>
      <c r="X18" s="5"/>
      <c r="Y18" s="40" t="s">
        <v>5</v>
      </c>
      <c r="Z18" s="40" t="s">
        <v>1</v>
      </c>
      <c r="AA18" s="40" t="s">
        <v>5</v>
      </c>
      <c r="AB18" s="5"/>
      <c r="AC18" s="71" t="s">
        <v>21</v>
      </c>
      <c r="AD18" s="73">
        <v>49</v>
      </c>
      <c r="AE18" s="39"/>
      <c r="AF18" s="70">
        <v>39</v>
      </c>
      <c r="AG18" s="70" t="s">
        <v>5</v>
      </c>
    </row>
    <row r="19" spans="1:33" ht="8.25">
      <c r="A19" s="37">
        <v>88</v>
      </c>
      <c r="B19" s="14">
        <v>248</v>
      </c>
      <c r="C19" s="5">
        <v>8</v>
      </c>
      <c r="D19" s="25"/>
      <c r="E19" s="54" t="s">
        <v>165</v>
      </c>
      <c r="F19" s="88">
        <v>7.02</v>
      </c>
      <c r="G19" s="5"/>
      <c r="H19" s="40" t="s">
        <v>11</v>
      </c>
      <c r="I19" s="17"/>
      <c r="J19" s="75" t="s">
        <v>108</v>
      </c>
      <c r="K19" s="37">
        <v>26</v>
      </c>
      <c r="L19" s="71">
        <v>31.6</v>
      </c>
      <c r="M19" s="73">
        <v>74</v>
      </c>
      <c r="N19" s="39"/>
      <c r="O19" s="70">
        <v>108</v>
      </c>
      <c r="P19" s="63">
        <v>32</v>
      </c>
      <c r="Q19" s="6"/>
      <c r="R19" s="37">
        <v>38</v>
      </c>
      <c r="S19" s="74">
        <v>176</v>
      </c>
      <c r="T19" s="72">
        <f>9.4+0.4</f>
        <v>9.8</v>
      </c>
      <c r="U19" s="6"/>
      <c r="V19" s="57" t="s">
        <v>215</v>
      </c>
      <c r="W19" s="88">
        <v>12.56</v>
      </c>
      <c r="X19" s="5"/>
      <c r="Y19" s="40" t="s">
        <v>6</v>
      </c>
      <c r="Z19" s="40" t="s">
        <v>7</v>
      </c>
      <c r="AA19" s="40" t="s">
        <v>5</v>
      </c>
      <c r="AB19" s="5"/>
      <c r="AC19" s="71" t="s">
        <v>22</v>
      </c>
      <c r="AD19" s="73">
        <v>48</v>
      </c>
      <c r="AE19" s="39"/>
      <c r="AF19" s="70">
        <v>38</v>
      </c>
      <c r="AG19" s="70" t="s">
        <v>5</v>
      </c>
    </row>
    <row r="20" spans="1:33" ht="8.25">
      <c r="A20" s="37">
        <v>87</v>
      </c>
      <c r="B20" s="14">
        <v>247</v>
      </c>
      <c r="C20" s="5" t="s">
        <v>4</v>
      </c>
      <c r="D20" s="25"/>
      <c r="E20" s="53" t="s">
        <v>166</v>
      </c>
      <c r="F20" s="88">
        <v>7.08</v>
      </c>
      <c r="G20" s="5"/>
      <c r="H20" s="40" t="s">
        <v>5</v>
      </c>
      <c r="I20" s="41"/>
      <c r="J20" s="40" t="s">
        <v>5</v>
      </c>
      <c r="K20" s="40" t="s">
        <v>5</v>
      </c>
      <c r="L20" s="71">
        <v>31.9</v>
      </c>
      <c r="M20" s="40" t="s">
        <v>5</v>
      </c>
      <c r="N20" s="39"/>
      <c r="O20" s="70">
        <v>107</v>
      </c>
      <c r="P20" s="63" t="s">
        <v>5</v>
      </c>
      <c r="Q20" s="6"/>
      <c r="R20" s="37">
        <v>37</v>
      </c>
      <c r="S20" s="74">
        <v>174</v>
      </c>
      <c r="T20" s="72" t="s">
        <v>4</v>
      </c>
      <c r="U20" s="6"/>
      <c r="V20" s="57" t="s">
        <v>216</v>
      </c>
      <c r="W20" s="88">
        <v>13.04</v>
      </c>
      <c r="X20" s="5"/>
      <c r="Y20" s="40" t="s">
        <v>5</v>
      </c>
      <c r="Z20" s="40" t="s">
        <v>9</v>
      </c>
      <c r="AA20" s="40" t="s">
        <v>51</v>
      </c>
      <c r="AB20" s="5"/>
      <c r="AC20" s="71" t="s">
        <v>25</v>
      </c>
      <c r="AD20" s="73">
        <v>47</v>
      </c>
      <c r="AE20" s="39"/>
      <c r="AF20" s="70">
        <v>37</v>
      </c>
      <c r="AG20" s="14">
        <v>10</v>
      </c>
    </row>
    <row r="21" spans="1:33" ht="8.25">
      <c r="A21" s="37">
        <v>86</v>
      </c>
      <c r="B21" s="14">
        <v>246</v>
      </c>
      <c r="C21" s="5" t="s">
        <v>4</v>
      </c>
      <c r="D21" s="25"/>
      <c r="E21" s="53" t="s">
        <v>167</v>
      </c>
      <c r="F21" s="88">
        <v>7.14</v>
      </c>
      <c r="G21" s="5"/>
      <c r="H21" s="40" t="s">
        <v>5</v>
      </c>
      <c r="I21" s="17"/>
      <c r="J21" s="17" t="s">
        <v>109</v>
      </c>
      <c r="K21" s="40" t="s">
        <v>5</v>
      </c>
      <c r="L21" s="71">
        <v>32.2</v>
      </c>
      <c r="M21" s="73">
        <v>73</v>
      </c>
      <c r="N21" s="39"/>
      <c r="O21" s="70">
        <v>106</v>
      </c>
      <c r="P21" s="63">
        <v>31</v>
      </c>
      <c r="Q21" s="6"/>
      <c r="R21" s="37">
        <v>36</v>
      </c>
      <c r="S21" s="74">
        <v>172</v>
      </c>
      <c r="T21" s="72">
        <f>9.5+0.4</f>
        <v>9.9</v>
      </c>
      <c r="U21" s="6"/>
      <c r="V21" s="57" t="s">
        <v>217</v>
      </c>
      <c r="W21" s="88">
        <v>13.12</v>
      </c>
      <c r="X21" s="5"/>
      <c r="Y21" s="40" t="s">
        <v>8</v>
      </c>
      <c r="Z21" s="40" t="s">
        <v>11</v>
      </c>
      <c r="AA21" s="40" t="s">
        <v>5</v>
      </c>
      <c r="AB21" s="5"/>
      <c r="AC21" s="71" t="s">
        <v>26</v>
      </c>
      <c r="AD21" s="73">
        <v>46</v>
      </c>
      <c r="AE21" s="39"/>
      <c r="AF21" s="70">
        <v>36</v>
      </c>
      <c r="AG21" s="70" t="s">
        <v>5</v>
      </c>
    </row>
    <row r="22" spans="1:33" ht="8.25">
      <c r="A22" s="37">
        <v>85</v>
      </c>
      <c r="B22" s="14">
        <v>245</v>
      </c>
      <c r="C22" s="5">
        <v>8.1</v>
      </c>
      <c r="D22" s="25"/>
      <c r="E22" s="53" t="s">
        <v>168</v>
      </c>
      <c r="F22" s="88">
        <v>7.2</v>
      </c>
      <c r="G22" s="5"/>
      <c r="H22" s="40" t="s">
        <v>3</v>
      </c>
      <c r="I22" s="41"/>
      <c r="J22" s="40" t="s">
        <v>5</v>
      </c>
      <c r="K22" s="37">
        <v>25</v>
      </c>
      <c r="L22" s="71">
        <v>32.5</v>
      </c>
      <c r="M22" s="40" t="s">
        <v>5</v>
      </c>
      <c r="N22" s="39"/>
      <c r="O22" s="70">
        <v>105</v>
      </c>
      <c r="P22" s="63" t="s">
        <v>5</v>
      </c>
      <c r="Q22" s="6"/>
      <c r="R22" s="37">
        <v>35</v>
      </c>
      <c r="S22" s="74">
        <v>170</v>
      </c>
      <c r="T22" s="72" t="s">
        <v>4</v>
      </c>
      <c r="U22" s="6"/>
      <c r="V22" s="57" t="s">
        <v>218</v>
      </c>
      <c r="W22" s="88">
        <v>13.2</v>
      </c>
      <c r="X22" s="5"/>
      <c r="Y22" s="40" t="s">
        <v>5</v>
      </c>
      <c r="Z22" s="40" t="s">
        <v>3</v>
      </c>
      <c r="AA22" s="40" t="s">
        <v>5</v>
      </c>
      <c r="AB22" s="5"/>
      <c r="AC22" s="71" t="s">
        <v>29</v>
      </c>
      <c r="AD22" s="73">
        <v>45</v>
      </c>
      <c r="AE22" s="39"/>
      <c r="AF22" s="70">
        <v>35</v>
      </c>
      <c r="AG22" s="70" t="s">
        <v>5</v>
      </c>
    </row>
    <row r="23" spans="1:33" ht="8.25">
      <c r="A23" s="37">
        <v>84</v>
      </c>
      <c r="B23" s="14">
        <v>244</v>
      </c>
      <c r="C23" s="5" t="s">
        <v>4</v>
      </c>
      <c r="D23" s="25"/>
      <c r="E23" s="54" t="s">
        <v>169</v>
      </c>
      <c r="F23" s="88">
        <v>7.26</v>
      </c>
      <c r="G23" s="5"/>
      <c r="H23" s="40" t="s">
        <v>5</v>
      </c>
      <c r="I23" s="17"/>
      <c r="J23" s="17" t="s">
        <v>110</v>
      </c>
      <c r="K23" s="40" t="s">
        <v>5</v>
      </c>
      <c r="L23" s="71">
        <v>32.8</v>
      </c>
      <c r="M23" s="73">
        <v>72</v>
      </c>
      <c r="N23" s="39"/>
      <c r="O23" s="70">
        <v>104</v>
      </c>
      <c r="P23" s="63">
        <v>30</v>
      </c>
      <c r="Q23" s="6"/>
      <c r="R23" s="37">
        <v>34</v>
      </c>
      <c r="S23" s="74">
        <v>168</v>
      </c>
      <c r="T23" s="72">
        <f>9.6+0.4</f>
        <v>10</v>
      </c>
      <c r="U23" s="6"/>
      <c r="V23" s="57" t="s">
        <v>219</v>
      </c>
      <c r="W23" s="88">
        <v>13.28</v>
      </c>
      <c r="X23" s="5"/>
      <c r="Y23" s="40" t="s">
        <v>10</v>
      </c>
      <c r="Z23" s="40" t="s">
        <v>14</v>
      </c>
      <c r="AA23" s="17" t="s">
        <v>54</v>
      </c>
      <c r="AB23" s="5"/>
      <c r="AC23" s="71" t="s">
        <v>30</v>
      </c>
      <c r="AD23" s="73">
        <v>44</v>
      </c>
      <c r="AE23" s="39"/>
      <c r="AF23" s="70">
        <v>34</v>
      </c>
      <c r="AG23" s="70">
        <v>9</v>
      </c>
    </row>
    <row r="24" spans="1:33" ht="8.25">
      <c r="A24" s="37">
        <v>83</v>
      </c>
      <c r="B24" s="14">
        <v>243</v>
      </c>
      <c r="C24" s="5" t="s">
        <v>4</v>
      </c>
      <c r="D24" s="25"/>
      <c r="E24" s="53" t="s">
        <v>170</v>
      </c>
      <c r="F24" s="88">
        <v>7.32</v>
      </c>
      <c r="G24" s="5"/>
      <c r="H24" s="40" t="s">
        <v>5</v>
      </c>
      <c r="I24" s="41"/>
      <c r="J24" s="40" t="s">
        <v>5</v>
      </c>
      <c r="K24" s="40" t="s">
        <v>5</v>
      </c>
      <c r="L24" s="71">
        <v>33.1</v>
      </c>
      <c r="M24" s="40" t="s">
        <v>5</v>
      </c>
      <c r="N24" s="39"/>
      <c r="O24" s="70">
        <v>103</v>
      </c>
      <c r="P24" s="63" t="s">
        <v>5</v>
      </c>
      <c r="Q24" s="6"/>
      <c r="R24" s="37">
        <v>33</v>
      </c>
      <c r="S24" s="74">
        <v>166</v>
      </c>
      <c r="T24" s="72" t="s">
        <v>4</v>
      </c>
      <c r="U24" s="6"/>
      <c r="V24" s="57" t="s">
        <v>220</v>
      </c>
      <c r="W24" s="88">
        <v>13.36</v>
      </c>
      <c r="X24" s="5"/>
      <c r="Y24" s="40" t="s">
        <v>5</v>
      </c>
      <c r="Z24" s="40" t="s">
        <v>16</v>
      </c>
      <c r="AA24" s="40" t="s">
        <v>5</v>
      </c>
      <c r="AB24" s="5"/>
      <c r="AC24" s="71" t="s">
        <v>33</v>
      </c>
      <c r="AD24" s="73">
        <v>43</v>
      </c>
      <c r="AE24" s="39"/>
      <c r="AF24" s="70">
        <v>33</v>
      </c>
      <c r="AG24" s="70" t="s">
        <v>5</v>
      </c>
    </row>
    <row r="25" spans="1:33" ht="8.25">
      <c r="A25" s="37">
        <v>82</v>
      </c>
      <c r="B25" s="14">
        <v>242</v>
      </c>
      <c r="C25" s="5">
        <v>8.2</v>
      </c>
      <c r="D25" s="25"/>
      <c r="E25" s="53" t="s">
        <v>171</v>
      </c>
      <c r="F25" s="88">
        <v>7.38</v>
      </c>
      <c r="G25" s="5"/>
      <c r="H25" s="40" t="s">
        <v>14</v>
      </c>
      <c r="I25" s="17"/>
      <c r="J25" s="75" t="s">
        <v>111</v>
      </c>
      <c r="K25" s="37">
        <v>24</v>
      </c>
      <c r="L25" s="71">
        <v>33.4</v>
      </c>
      <c r="M25" s="73">
        <v>71</v>
      </c>
      <c r="N25" s="39"/>
      <c r="O25" s="70">
        <v>102</v>
      </c>
      <c r="P25" s="63">
        <v>29</v>
      </c>
      <c r="Q25" s="6"/>
      <c r="R25" s="37">
        <v>32</v>
      </c>
      <c r="S25" s="74">
        <v>164</v>
      </c>
      <c r="T25" s="72">
        <f>9.7+0.4</f>
        <v>10.1</v>
      </c>
      <c r="U25" s="6"/>
      <c r="V25" s="57" t="s">
        <v>221</v>
      </c>
      <c r="W25" s="88">
        <v>13.44</v>
      </c>
      <c r="X25" s="5"/>
      <c r="Y25" s="40" t="s">
        <v>12</v>
      </c>
      <c r="Z25" s="40" t="s">
        <v>19</v>
      </c>
      <c r="AA25" s="40" t="s">
        <v>5</v>
      </c>
      <c r="AB25" s="5"/>
      <c r="AC25" s="71" t="s">
        <v>34</v>
      </c>
      <c r="AD25" s="73">
        <v>42</v>
      </c>
      <c r="AE25" s="39"/>
      <c r="AF25" s="70">
        <v>32</v>
      </c>
      <c r="AG25" s="70" t="s">
        <v>5</v>
      </c>
    </row>
    <row r="26" spans="1:33" ht="8.25">
      <c r="A26" s="37">
        <v>81</v>
      </c>
      <c r="B26" s="14">
        <v>241</v>
      </c>
      <c r="C26" s="5" t="s">
        <v>4</v>
      </c>
      <c r="D26" s="25"/>
      <c r="E26" s="53" t="s">
        <v>172</v>
      </c>
      <c r="F26" s="88">
        <v>7.44</v>
      </c>
      <c r="G26" s="5"/>
      <c r="H26" s="40" t="s">
        <v>5</v>
      </c>
      <c r="I26" s="41"/>
      <c r="J26" s="40" t="s">
        <v>5</v>
      </c>
      <c r="K26" s="40" t="s">
        <v>5</v>
      </c>
      <c r="L26" s="71">
        <v>33.7</v>
      </c>
      <c r="M26" s="40" t="s">
        <v>5</v>
      </c>
      <c r="N26" s="39"/>
      <c r="O26" s="70">
        <v>101</v>
      </c>
      <c r="P26" s="63" t="s">
        <v>5</v>
      </c>
      <c r="Q26" s="6"/>
      <c r="R26" s="37">
        <v>31</v>
      </c>
      <c r="S26" s="74">
        <v>162</v>
      </c>
      <c r="T26" s="72" t="s">
        <v>4</v>
      </c>
      <c r="U26" s="6"/>
      <c r="V26" s="57" t="s">
        <v>222</v>
      </c>
      <c r="W26" s="88">
        <v>13.52</v>
      </c>
      <c r="X26" s="5"/>
      <c r="Y26" s="40" t="s">
        <v>5</v>
      </c>
      <c r="Z26" s="40" t="s">
        <v>23</v>
      </c>
      <c r="AA26" s="40" t="s">
        <v>56</v>
      </c>
      <c r="AB26" s="5"/>
      <c r="AC26" s="71" t="s">
        <v>37</v>
      </c>
      <c r="AD26" s="73">
        <v>41</v>
      </c>
      <c r="AE26" s="39"/>
      <c r="AF26" s="70">
        <v>31</v>
      </c>
      <c r="AG26" s="70" t="s">
        <v>5</v>
      </c>
    </row>
    <row r="27" spans="1:33" s="4" customFormat="1" ht="8.25">
      <c r="A27" s="34">
        <v>80</v>
      </c>
      <c r="B27" s="76">
        <v>240</v>
      </c>
      <c r="C27" s="7" t="s">
        <v>4</v>
      </c>
      <c r="D27" s="35"/>
      <c r="E27" s="55" t="s">
        <v>173</v>
      </c>
      <c r="F27" s="88">
        <v>7.5</v>
      </c>
      <c r="G27" s="7"/>
      <c r="H27" s="36" t="s">
        <v>5</v>
      </c>
      <c r="I27" s="18"/>
      <c r="J27" s="78" t="s">
        <v>112</v>
      </c>
      <c r="K27" s="40" t="s">
        <v>5</v>
      </c>
      <c r="L27" s="77">
        <v>34</v>
      </c>
      <c r="M27" s="68">
        <v>70</v>
      </c>
      <c r="N27" s="38"/>
      <c r="O27" s="70">
        <v>100</v>
      </c>
      <c r="P27" s="62">
        <v>28</v>
      </c>
      <c r="Q27" s="35"/>
      <c r="R27" s="34">
        <v>30</v>
      </c>
      <c r="S27" s="65">
        <v>160</v>
      </c>
      <c r="T27" s="69">
        <f>9.8+0.4</f>
        <v>10.200000000000001</v>
      </c>
      <c r="U27" s="35"/>
      <c r="V27" s="56" t="s">
        <v>223</v>
      </c>
      <c r="W27" s="88">
        <v>14</v>
      </c>
      <c r="X27" s="7"/>
      <c r="Y27" s="36" t="s">
        <v>13</v>
      </c>
      <c r="Z27" s="36" t="s">
        <v>27</v>
      </c>
      <c r="AA27" s="40" t="s">
        <v>5</v>
      </c>
      <c r="AB27" s="7"/>
      <c r="AC27" s="77" t="s">
        <v>38</v>
      </c>
      <c r="AD27" s="68">
        <v>40</v>
      </c>
      <c r="AE27" s="38"/>
      <c r="AF27" s="62">
        <v>30</v>
      </c>
      <c r="AG27" s="62">
        <v>8</v>
      </c>
    </row>
    <row r="28" spans="1:33" ht="8.25">
      <c r="A28" s="37">
        <v>79</v>
      </c>
      <c r="B28" s="14">
        <v>239</v>
      </c>
      <c r="C28" s="5">
        <v>8.3</v>
      </c>
      <c r="D28" s="25"/>
      <c r="E28" s="53" t="s">
        <v>174</v>
      </c>
      <c r="F28" s="88">
        <v>7.56</v>
      </c>
      <c r="G28" s="5"/>
      <c r="H28" s="40" t="s">
        <v>16</v>
      </c>
      <c r="I28" s="41"/>
      <c r="J28" s="40" t="s">
        <v>5</v>
      </c>
      <c r="K28" s="40" t="s">
        <v>8</v>
      </c>
      <c r="L28" s="71">
        <v>34.4</v>
      </c>
      <c r="M28" s="40" t="s">
        <v>5</v>
      </c>
      <c r="N28" s="39"/>
      <c r="O28" s="62">
        <v>99</v>
      </c>
      <c r="P28" s="63" t="s">
        <v>5</v>
      </c>
      <c r="Q28" s="6"/>
      <c r="R28" s="37">
        <v>29</v>
      </c>
      <c r="S28" s="74">
        <v>157</v>
      </c>
      <c r="T28" s="72">
        <f>9.9+0.4</f>
        <v>10.3</v>
      </c>
      <c r="U28" s="6"/>
      <c r="V28" s="57" t="s">
        <v>224</v>
      </c>
      <c r="W28" s="88">
        <v>14.08</v>
      </c>
      <c r="X28" s="5"/>
      <c r="Y28" s="40" t="s">
        <v>5</v>
      </c>
      <c r="Z28" s="40" t="s">
        <v>31</v>
      </c>
      <c r="AA28" s="40" t="s">
        <v>5</v>
      </c>
      <c r="AB28" s="5"/>
      <c r="AC28" s="79" t="s">
        <v>41</v>
      </c>
      <c r="AD28" s="73">
        <v>39</v>
      </c>
      <c r="AE28" s="39"/>
      <c r="AF28" s="70">
        <v>29</v>
      </c>
      <c r="AG28" s="70" t="s">
        <v>5</v>
      </c>
    </row>
    <row r="29" spans="1:33" ht="8.25">
      <c r="A29" s="37">
        <v>78</v>
      </c>
      <c r="B29" s="14">
        <v>238</v>
      </c>
      <c r="C29" s="5" t="s">
        <v>4</v>
      </c>
      <c r="D29" s="25"/>
      <c r="E29" s="53" t="s">
        <v>175</v>
      </c>
      <c r="F29" s="88">
        <v>8.02</v>
      </c>
      <c r="G29" s="5"/>
      <c r="H29" s="40" t="s">
        <v>5</v>
      </c>
      <c r="I29" s="17"/>
      <c r="J29" s="75" t="s">
        <v>113</v>
      </c>
      <c r="K29" s="40" t="s">
        <v>5</v>
      </c>
      <c r="L29" s="71">
        <v>34.8</v>
      </c>
      <c r="M29" s="73">
        <v>69</v>
      </c>
      <c r="N29" s="39"/>
      <c r="O29" s="70">
        <v>98</v>
      </c>
      <c r="P29" s="63">
        <v>27</v>
      </c>
      <c r="Q29" s="6"/>
      <c r="R29" s="37">
        <v>28</v>
      </c>
      <c r="S29" s="74">
        <v>154</v>
      </c>
      <c r="T29" s="72">
        <f>10+0.4</f>
        <v>10.4</v>
      </c>
      <c r="U29" s="6"/>
      <c r="V29" s="57" t="s">
        <v>225</v>
      </c>
      <c r="W29" s="88">
        <v>14.16</v>
      </c>
      <c r="X29" s="5"/>
      <c r="Y29" s="40" t="s">
        <v>15</v>
      </c>
      <c r="Z29" s="40" t="s">
        <v>35</v>
      </c>
      <c r="AA29" s="17" t="s">
        <v>59</v>
      </c>
      <c r="AB29" s="5"/>
      <c r="AC29" s="79" t="s">
        <v>42</v>
      </c>
      <c r="AD29" s="73">
        <v>38</v>
      </c>
      <c r="AE29" s="39"/>
      <c r="AF29" s="70">
        <v>28</v>
      </c>
      <c r="AG29" s="70" t="s">
        <v>5</v>
      </c>
    </row>
    <row r="30" spans="1:33" ht="8.25">
      <c r="A30" s="37">
        <v>77</v>
      </c>
      <c r="B30" s="14">
        <v>237</v>
      </c>
      <c r="C30" s="5" t="s">
        <v>4</v>
      </c>
      <c r="D30" s="25"/>
      <c r="E30" s="53" t="s">
        <v>176</v>
      </c>
      <c r="F30" s="88">
        <v>8.08</v>
      </c>
      <c r="G30" s="5"/>
      <c r="H30" s="40" t="s">
        <v>5</v>
      </c>
      <c r="I30" s="41"/>
      <c r="J30" s="40" t="s">
        <v>5</v>
      </c>
      <c r="K30" s="40" t="s">
        <v>5</v>
      </c>
      <c r="L30" s="71">
        <v>35.2</v>
      </c>
      <c r="M30" s="40" t="s">
        <v>5</v>
      </c>
      <c r="N30" s="39"/>
      <c r="O30" s="70">
        <v>97</v>
      </c>
      <c r="P30" s="63" t="s">
        <v>5</v>
      </c>
      <c r="Q30" s="6"/>
      <c r="R30" s="37">
        <v>27</v>
      </c>
      <c r="S30" s="74">
        <v>151</v>
      </c>
      <c r="T30" s="72">
        <f>10.1+0.4</f>
        <v>10.5</v>
      </c>
      <c r="U30" s="6"/>
      <c r="V30" s="57" t="s">
        <v>226</v>
      </c>
      <c r="W30" s="88">
        <v>14.24</v>
      </c>
      <c r="X30" s="5"/>
      <c r="Y30" s="40" t="s">
        <v>5</v>
      </c>
      <c r="Z30" s="40" t="s">
        <v>39</v>
      </c>
      <c r="AA30" s="40" t="s">
        <v>5</v>
      </c>
      <c r="AB30" s="5"/>
      <c r="AC30" s="79" t="s">
        <v>45</v>
      </c>
      <c r="AD30" s="73">
        <v>37</v>
      </c>
      <c r="AE30" s="39"/>
      <c r="AF30" s="70">
        <v>27</v>
      </c>
      <c r="AG30" s="70" t="s">
        <v>5</v>
      </c>
    </row>
    <row r="31" spans="1:33" ht="8.25">
      <c r="A31" s="37">
        <v>76</v>
      </c>
      <c r="B31" s="14">
        <v>236</v>
      </c>
      <c r="C31" s="5">
        <v>8.4</v>
      </c>
      <c r="D31" s="25"/>
      <c r="E31" s="54" t="s">
        <v>177</v>
      </c>
      <c r="F31" s="88">
        <v>8.14</v>
      </c>
      <c r="G31" s="5"/>
      <c r="H31" s="40" t="s">
        <v>19</v>
      </c>
      <c r="I31" s="17"/>
      <c r="J31" s="75" t="s">
        <v>114</v>
      </c>
      <c r="K31" s="37">
        <v>22</v>
      </c>
      <c r="L31" s="71">
        <v>35.6</v>
      </c>
      <c r="M31" s="73">
        <v>68</v>
      </c>
      <c r="N31" s="39"/>
      <c r="O31" s="70">
        <v>96</v>
      </c>
      <c r="P31" s="63">
        <v>26</v>
      </c>
      <c r="Q31" s="6"/>
      <c r="R31" s="37">
        <v>26</v>
      </c>
      <c r="S31" s="74">
        <v>148</v>
      </c>
      <c r="T31" s="72">
        <f>10.2+0.4</f>
        <v>10.6</v>
      </c>
      <c r="U31" s="6"/>
      <c r="V31" s="57" t="s">
        <v>227</v>
      </c>
      <c r="W31" s="88">
        <v>14.32</v>
      </c>
      <c r="X31" s="5"/>
      <c r="Y31" s="40" t="s">
        <v>17</v>
      </c>
      <c r="Z31" s="40" t="s">
        <v>43</v>
      </c>
      <c r="AA31" s="40" t="s">
        <v>5</v>
      </c>
      <c r="AB31" s="5"/>
      <c r="AC31" s="79" t="s">
        <v>46</v>
      </c>
      <c r="AD31" s="73">
        <v>36</v>
      </c>
      <c r="AE31" s="39"/>
      <c r="AF31" s="70">
        <v>26</v>
      </c>
      <c r="AG31" s="70">
        <v>7</v>
      </c>
    </row>
    <row r="32" spans="1:33" ht="8.25">
      <c r="A32" s="37">
        <v>75</v>
      </c>
      <c r="B32" s="14">
        <v>235</v>
      </c>
      <c r="C32" s="5" t="s">
        <v>4</v>
      </c>
      <c r="D32" s="25"/>
      <c r="E32" s="53" t="s">
        <v>178</v>
      </c>
      <c r="F32" s="88">
        <v>8.2</v>
      </c>
      <c r="G32" s="5"/>
      <c r="H32" s="40" t="s">
        <v>5</v>
      </c>
      <c r="I32" s="17"/>
      <c r="J32" s="17" t="s">
        <v>115</v>
      </c>
      <c r="K32" s="40" t="s">
        <v>5</v>
      </c>
      <c r="L32" s="71">
        <v>36</v>
      </c>
      <c r="M32" s="40" t="s">
        <v>5</v>
      </c>
      <c r="N32" s="39"/>
      <c r="O32" s="70">
        <v>95</v>
      </c>
      <c r="P32" s="63" t="s">
        <v>5</v>
      </c>
      <c r="Q32" s="6"/>
      <c r="R32" s="37">
        <v>25</v>
      </c>
      <c r="S32" s="74">
        <v>145</v>
      </c>
      <c r="T32" s="72">
        <f>10.3+0.4</f>
        <v>10.700000000000001</v>
      </c>
      <c r="U32" s="6"/>
      <c r="V32" s="57" t="s">
        <v>228</v>
      </c>
      <c r="W32" s="88">
        <v>14.4</v>
      </c>
      <c r="X32" s="5"/>
      <c r="Y32" s="40" t="s">
        <v>5</v>
      </c>
      <c r="Z32" s="40" t="s">
        <v>47</v>
      </c>
      <c r="AA32" s="40" t="s">
        <v>62</v>
      </c>
      <c r="AB32" s="5"/>
      <c r="AC32" s="79" t="s">
        <v>49</v>
      </c>
      <c r="AD32" s="73">
        <v>35</v>
      </c>
      <c r="AE32" s="39"/>
      <c r="AF32" s="70">
        <v>25</v>
      </c>
      <c r="AG32" s="70" t="s">
        <v>5</v>
      </c>
    </row>
    <row r="33" spans="1:33" ht="8.25">
      <c r="A33" s="37">
        <v>74</v>
      </c>
      <c r="B33" s="14">
        <v>234</v>
      </c>
      <c r="C33" s="5" t="s">
        <v>4</v>
      </c>
      <c r="D33" s="25"/>
      <c r="E33" s="53" t="s">
        <v>179</v>
      </c>
      <c r="F33" s="88">
        <v>8.26</v>
      </c>
      <c r="G33" s="5"/>
      <c r="H33" s="40" t="s">
        <v>5</v>
      </c>
      <c r="I33" s="17"/>
      <c r="J33" s="75" t="s">
        <v>116</v>
      </c>
      <c r="K33" s="40" t="s">
        <v>5</v>
      </c>
      <c r="L33" s="71">
        <v>36.4</v>
      </c>
      <c r="M33" s="73">
        <v>67</v>
      </c>
      <c r="N33" s="39"/>
      <c r="O33" s="70">
        <v>94</v>
      </c>
      <c r="P33" s="63">
        <v>25</v>
      </c>
      <c r="Q33" s="6"/>
      <c r="R33" s="37">
        <v>24</v>
      </c>
      <c r="S33" s="74">
        <v>142</v>
      </c>
      <c r="T33" s="72">
        <f>10.4+0.4</f>
        <v>10.8</v>
      </c>
      <c r="U33" s="6"/>
      <c r="V33" s="57" t="s">
        <v>229</v>
      </c>
      <c r="W33" s="88">
        <v>14.48</v>
      </c>
      <c r="X33" s="5"/>
      <c r="Y33" s="40" t="s">
        <v>20</v>
      </c>
      <c r="Z33" s="40" t="s">
        <v>50</v>
      </c>
      <c r="AA33" s="40" t="s">
        <v>5</v>
      </c>
      <c r="AB33" s="5"/>
      <c r="AC33" s="79" t="s">
        <v>41</v>
      </c>
      <c r="AD33" s="73">
        <v>34</v>
      </c>
      <c r="AE33" s="39"/>
      <c r="AF33" s="70">
        <v>24</v>
      </c>
      <c r="AG33" s="70" t="s">
        <v>5</v>
      </c>
    </row>
    <row r="34" spans="1:33" ht="8.25">
      <c r="A34" s="37">
        <v>73</v>
      </c>
      <c r="B34" s="14">
        <v>233</v>
      </c>
      <c r="C34" s="5">
        <v>8.5</v>
      </c>
      <c r="D34" s="25"/>
      <c r="E34" s="53" t="s">
        <v>180</v>
      </c>
      <c r="F34" s="88">
        <v>8.32</v>
      </c>
      <c r="G34" s="5"/>
      <c r="H34" s="40" t="s">
        <v>23</v>
      </c>
      <c r="I34" s="17"/>
      <c r="J34" s="17" t="s">
        <v>117</v>
      </c>
      <c r="K34" s="40" t="s">
        <v>12</v>
      </c>
      <c r="L34" s="71">
        <v>36.8</v>
      </c>
      <c r="M34" s="40" t="s">
        <v>5</v>
      </c>
      <c r="N34" s="39"/>
      <c r="O34" s="70">
        <v>93</v>
      </c>
      <c r="P34" s="63" t="s">
        <v>5</v>
      </c>
      <c r="Q34" s="6"/>
      <c r="R34" s="37">
        <v>23</v>
      </c>
      <c r="S34" s="74">
        <v>139</v>
      </c>
      <c r="T34" s="72">
        <f>10.5+0.4</f>
        <v>10.9</v>
      </c>
      <c r="U34" s="6"/>
      <c r="V34" s="57" t="s">
        <v>230</v>
      </c>
      <c r="W34" s="88">
        <v>14.56</v>
      </c>
      <c r="X34" s="5"/>
      <c r="Y34" s="40" t="s">
        <v>5</v>
      </c>
      <c r="Z34" s="40" t="s">
        <v>53</v>
      </c>
      <c r="AA34" s="40" t="s">
        <v>5</v>
      </c>
      <c r="AB34" s="5"/>
      <c r="AC34" s="79" t="s">
        <v>42</v>
      </c>
      <c r="AD34" s="73">
        <v>33</v>
      </c>
      <c r="AE34" s="39"/>
      <c r="AF34" s="70">
        <v>23</v>
      </c>
      <c r="AG34" s="70" t="s">
        <v>5</v>
      </c>
    </row>
    <row r="35" spans="1:33" ht="8.25">
      <c r="A35" s="37">
        <v>72</v>
      </c>
      <c r="B35" s="14">
        <v>232</v>
      </c>
      <c r="C35" s="5" t="s">
        <v>4</v>
      </c>
      <c r="D35" s="25"/>
      <c r="E35" s="54" t="s">
        <v>181</v>
      </c>
      <c r="F35" s="88">
        <v>8.38</v>
      </c>
      <c r="G35" s="5"/>
      <c r="H35" s="40" t="s">
        <v>5</v>
      </c>
      <c r="I35" s="17"/>
      <c r="J35" s="75" t="s">
        <v>118</v>
      </c>
      <c r="K35" s="40" t="s">
        <v>5</v>
      </c>
      <c r="L35" s="71">
        <v>37.2</v>
      </c>
      <c r="M35" s="73">
        <v>66</v>
      </c>
      <c r="N35" s="39"/>
      <c r="O35" s="70">
        <v>92</v>
      </c>
      <c r="P35" s="63">
        <v>24</v>
      </c>
      <c r="Q35" s="6"/>
      <c r="R35" s="37">
        <v>22</v>
      </c>
      <c r="S35" s="74">
        <v>136</v>
      </c>
      <c r="T35" s="72">
        <f>10.6+0.4</f>
        <v>11</v>
      </c>
      <c r="U35" s="6"/>
      <c r="V35" s="57" t="s">
        <v>231</v>
      </c>
      <c r="W35" s="88">
        <v>15.04</v>
      </c>
      <c r="X35" s="5"/>
      <c r="Y35" s="40" t="s">
        <v>24</v>
      </c>
      <c r="Z35" s="40" t="s">
        <v>55</v>
      </c>
      <c r="AA35" s="17" t="s">
        <v>63</v>
      </c>
      <c r="AB35" s="5"/>
      <c r="AC35" s="79" t="s">
        <v>45</v>
      </c>
      <c r="AD35" s="73">
        <v>32</v>
      </c>
      <c r="AE35" s="39"/>
      <c r="AF35" s="70">
        <v>22</v>
      </c>
      <c r="AG35" s="70">
        <v>6</v>
      </c>
    </row>
    <row r="36" spans="1:33" ht="8.25">
      <c r="A36" s="37">
        <v>71</v>
      </c>
      <c r="B36" s="14">
        <v>231</v>
      </c>
      <c r="C36" s="5" t="s">
        <v>4</v>
      </c>
      <c r="D36" s="25"/>
      <c r="E36" s="53" t="s">
        <v>182</v>
      </c>
      <c r="F36" s="88">
        <v>8.44</v>
      </c>
      <c r="G36" s="5"/>
      <c r="H36" s="40" t="s">
        <v>5</v>
      </c>
      <c r="I36" s="17"/>
      <c r="J36" s="17" t="s">
        <v>119</v>
      </c>
      <c r="K36" s="40" t="s">
        <v>5</v>
      </c>
      <c r="L36" s="71">
        <v>37.6</v>
      </c>
      <c r="M36" s="40" t="s">
        <v>5</v>
      </c>
      <c r="N36" s="39"/>
      <c r="O36" s="70">
        <v>91</v>
      </c>
      <c r="P36" s="63" t="s">
        <v>5</v>
      </c>
      <c r="Q36" s="6"/>
      <c r="R36" s="37">
        <v>21</v>
      </c>
      <c r="S36" s="74">
        <v>133</v>
      </c>
      <c r="T36" s="72">
        <f>10.7+0.4</f>
        <v>11.1</v>
      </c>
      <c r="U36" s="6"/>
      <c r="V36" s="57" t="s">
        <v>232</v>
      </c>
      <c r="W36" s="88">
        <v>15.12</v>
      </c>
      <c r="X36" s="5"/>
      <c r="Y36" s="40" t="s">
        <v>5</v>
      </c>
      <c r="Z36" s="40" t="s">
        <v>58</v>
      </c>
      <c r="AA36" s="40" t="s">
        <v>5</v>
      </c>
      <c r="AB36" s="5"/>
      <c r="AC36" s="79" t="s">
        <v>46</v>
      </c>
      <c r="AD36" s="73">
        <v>31</v>
      </c>
      <c r="AE36" s="39"/>
      <c r="AF36" s="70">
        <v>21</v>
      </c>
      <c r="AG36" s="70" t="s">
        <v>5</v>
      </c>
    </row>
    <row r="37" spans="1:33" s="4" customFormat="1" ht="8.25">
      <c r="A37" s="34">
        <v>70</v>
      </c>
      <c r="B37" s="76">
        <v>230</v>
      </c>
      <c r="C37" s="7">
        <v>8.6</v>
      </c>
      <c r="D37" s="35"/>
      <c r="E37" s="52" t="s">
        <v>183</v>
      </c>
      <c r="F37" s="88">
        <v>8.5</v>
      </c>
      <c r="G37" s="7"/>
      <c r="H37" s="36" t="s">
        <v>27</v>
      </c>
      <c r="I37" s="18"/>
      <c r="J37" s="78" t="s">
        <v>120</v>
      </c>
      <c r="K37" s="34">
        <v>20</v>
      </c>
      <c r="L37" s="77">
        <v>38</v>
      </c>
      <c r="M37" s="68">
        <v>65</v>
      </c>
      <c r="N37" s="38"/>
      <c r="O37" s="62">
        <v>90</v>
      </c>
      <c r="P37" s="62">
        <v>23</v>
      </c>
      <c r="Q37" s="35"/>
      <c r="R37" s="34">
        <v>20</v>
      </c>
      <c r="S37" s="65">
        <v>130</v>
      </c>
      <c r="T37" s="69">
        <f>10.8+0.4</f>
        <v>11.200000000000001</v>
      </c>
      <c r="U37" s="35"/>
      <c r="V37" s="56" t="s">
        <v>233</v>
      </c>
      <c r="W37" s="87">
        <v>15.2</v>
      </c>
      <c r="X37" s="7"/>
      <c r="Y37" s="36" t="s">
        <v>28</v>
      </c>
      <c r="Z37" s="36" t="s">
        <v>61</v>
      </c>
      <c r="AA37" s="40" t="s">
        <v>5</v>
      </c>
      <c r="AB37" s="7"/>
      <c r="AC37" s="80" t="s">
        <v>49</v>
      </c>
      <c r="AD37" s="68">
        <v>30</v>
      </c>
      <c r="AE37" s="38"/>
      <c r="AF37" s="62">
        <v>20</v>
      </c>
      <c r="AG37" s="62" t="s">
        <v>5</v>
      </c>
    </row>
    <row r="38" spans="1:33" ht="8.25">
      <c r="A38" s="37">
        <v>69</v>
      </c>
      <c r="B38" s="74">
        <v>229</v>
      </c>
      <c r="C38" s="14" t="s">
        <v>70</v>
      </c>
      <c r="D38" s="25"/>
      <c r="E38" s="53" t="s">
        <v>184</v>
      </c>
      <c r="F38" s="88">
        <v>8.57</v>
      </c>
      <c r="G38" s="5"/>
      <c r="H38" s="40" t="s">
        <v>5</v>
      </c>
      <c r="I38" s="17"/>
      <c r="J38" s="17" t="s">
        <v>121</v>
      </c>
      <c r="K38" s="40" t="s">
        <v>5</v>
      </c>
      <c r="L38" s="71">
        <v>38.4</v>
      </c>
      <c r="M38" s="40" t="s">
        <v>5</v>
      </c>
      <c r="N38" s="39"/>
      <c r="O38" s="70">
        <v>89</v>
      </c>
      <c r="P38" s="63" t="s">
        <v>5</v>
      </c>
      <c r="Q38" s="6"/>
      <c r="R38" s="37">
        <v>19</v>
      </c>
      <c r="S38" s="74">
        <v>127</v>
      </c>
      <c r="T38" s="72">
        <f>10.9+0.4</f>
        <v>11.3</v>
      </c>
      <c r="U38" s="6"/>
      <c r="V38" s="57" t="s">
        <v>234</v>
      </c>
      <c r="W38" s="88">
        <v>15.3</v>
      </c>
      <c r="X38" s="5"/>
      <c r="Y38" s="40" t="s">
        <v>5</v>
      </c>
      <c r="Z38" s="40" t="s">
        <v>72</v>
      </c>
      <c r="AA38" s="40" t="s">
        <v>65</v>
      </c>
      <c r="AB38" s="5"/>
      <c r="AC38" s="79" t="s">
        <v>255</v>
      </c>
      <c r="AD38" s="73">
        <v>29</v>
      </c>
      <c r="AE38" s="39"/>
      <c r="AF38" s="70">
        <v>19</v>
      </c>
      <c r="AG38" s="70" t="s">
        <v>5</v>
      </c>
    </row>
    <row r="39" spans="1:33" ht="8.25">
      <c r="A39" s="37">
        <v>68</v>
      </c>
      <c r="B39" s="74">
        <v>228</v>
      </c>
      <c r="C39" s="14" t="s">
        <v>70</v>
      </c>
      <c r="D39" s="25"/>
      <c r="E39" s="54" t="s">
        <v>185</v>
      </c>
      <c r="F39" s="88">
        <v>9.04</v>
      </c>
      <c r="G39" s="5"/>
      <c r="H39" s="40" t="s">
        <v>31</v>
      </c>
      <c r="I39" s="17"/>
      <c r="J39" s="75" t="s">
        <v>122</v>
      </c>
      <c r="K39" s="40" t="s">
        <v>5</v>
      </c>
      <c r="L39" s="71">
        <v>38.8</v>
      </c>
      <c r="M39" s="70">
        <v>64</v>
      </c>
      <c r="N39" s="39"/>
      <c r="O39" s="70">
        <v>88</v>
      </c>
      <c r="P39" s="63">
        <v>22</v>
      </c>
      <c r="Q39" s="6"/>
      <c r="R39" s="37">
        <v>18</v>
      </c>
      <c r="S39" s="74">
        <v>124</v>
      </c>
      <c r="T39" s="72">
        <f>11+0.4</f>
        <v>11.4</v>
      </c>
      <c r="U39" s="6"/>
      <c r="V39" s="57" t="s">
        <v>235</v>
      </c>
      <c r="W39" s="88">
        <v>15.4</v>
      </c>
      <c r="X39" s="5"/>
      <c r="Y39" s="40" t="s">
        <v>32</v>
      </c>
      <c r="Z39" s="40" t="s">
        <v>73</v>
      </c>
      <c r="AA39" s="40" t="s">
        <v>5</v>
      </c>
      <c r="AB39" s="5"/>
      <c r="AC39" s="79" t="s">
        <v>52</v>
      </c>
      <c r="AD39" s="73">
        <v>28</v>
      </c>
      <c r="AE39" s="39"/>
      <c r="AF39" s="70">
        <v>18</v>
      </c>
      <c r="AG39" s="70">
        <v>5</v>
      </c>
    </row>
    <row r="40" spans="1:33" ht="8.25">
      <c r="A40" s="37">
        <v>67</v>
      </c>
      <c r="B40" s="74">
        <v>227</v>
      </c>
      <c r="C40" s="5">
        <v>8.7</v>
      </c>
      <c r="D40" s="25"/>
      <c r="E40" s="53" t="s">
        <v>186</v>
      </c>
      <c r="F40" s="88">
        <v>9.11</v>
      </c>
      <c r="G40" s="5"/>
      <c r="H40" s="40" t="s">
        <v>5</v>
      </c>
      <c r="I40" s="17"/>
      <c r="J40" s="17" t="s">
        <v>123</v>
      </c>
      <c r="K40" s="40" t="s">
        <v>15</v>
      </c>
      <c r="L40" s="81">
        <v>39.2</v>
      </c>
      <c r="M40" s="40" t="s">
        <v>5</v>
      </c>
      <c r="N40" s="39"/>
      <c r="O40" s="70">
        <v>87</v>
      </c>
      <c r="P40" s="63" t="s">
        <v>5</v>
      </c>
      <c r="Q40" s="6"/>
      <c r="R40" s="37">
        <v>17</v>
      </c>
      <c r="S40" s="74">
        <v>121</v>
      </c>
      <c r="T40" s="72">
        <v>11.1</v>
      </c>
      <c r="U40" s="6"/>
      <c r="V40" s="57" t="s">
        <v>236</v>
      </c>
      <c r="W40" s="88">
        <v>15.5</v>
      </c>
      <c r="X40" s="5"/>
      <c r="Y40" s="40" t="s">
        <v>5</v>
      </c>
      <c r="Z40" s="40" t="s">
        <v>74</v>
      </c>
      <c r="AA40" s="40" t="s">
        <v>5</v>
      </c>
      <c r="AB40" s="5"/>
      <c r="AC40" s="79" t="s">
        <v>256</v>
      </c>
      <c r="AD40" s="73">
        <v>27</v>
      </c>
      <c r="AE40" s="39"/>
      <c r="AF40" s="70">
        <v>17</v>
      </c>
      <c r="AG40" s="70" t="s">
        <v>5</v>
      </c>
    </row>
    <row r="41" spans="1:33" ht="8.25">
      <c r="A41" s="37">
        <v>66</v>
      </c>
      <c r="B41" s="74">
        <v>226</v>
      </c>
      <c r="C41" s="5" t="s">
        <v>4</v>
      </c>
      <c r="D41" s="25"/>
      <c r="E41" s="53" t="s">
        <v>187</v>
      </c>
      <c r="F41" s="88">
        <v>9.18</v>
      </c>
      <c r="G41" s="5"/>
      <c r="H41" s="40" t="s">
        <v>35</v>
      </c>
      <c r="I41" s="17"/>
      <c r="J41" s="75" t="s">
        <v>124</v>
      </c>
      <c r="K41" s="40" t="s">
        <v>5</v>
      </c>
      <c r="L41" s="71">
        <v>39.6</v>
      </c>
      <c r="M41" s="73">
        <v>63</v>
      </c>
      <c r="N41" s="39"/>
      <c r="O41" s="70">
        <v>86</v>
      </c>
      <c r="P41" s="63">
        <v>21</v>
      </c>
      <c r="Q41" s="6"/>
      <c r="R41" s="37">
        <v>16</v>
      </c>
      <c r="S41" s="74">
        <v>118</v>
      </c>
      <c r="T41" s="72">
        <f>11.2+0.4</f>
        <v>11.6</v>
      </c>
      <c r="U41" s="6"/>
      <c r="V41" s="57" t="s">
        <v>237</v>
      </c>
      <c r="W41" s="88">
        <v>16</v>
      </c>
      <c r="X41" s="5"/>
      <c r="Y41" s="40" t="s">
        <v>36</v>
      </c>
      <c r="Z41" s="40" t="s">
        <v>75</v>
      </c>
      <c r="AA41" s="40" t="s">
        <v>67</v>
      </c>
      <c r="AB41" s="5"/>
      <c r="AC41" s="79" t="s">
        <v>57</v>
      </c>
      <c r="AD41" s="73">
        <v>26</v>
      </c>
      <c r="AE41" s="39"/>
      <c r="AF41" s="70">
        <v>16</v>
      </c>
      <c r="AG41" s="70" t="s">
        <v>5</v>
      </c>
    </row>
    <row r="42" spans="1:33" ht="8.25">
      <c r="A42" s="37">
        <v>65</v>
      </c>
      <c r="B42" s="74">
        <v>225</v>
      </c>
      <c r="C42" s="5" t="s">
        <v>4</v>
      </c>
      <c r="D42" s="25"/>
      <c r="E42" s="53" t="s">
        <v>188</v>
      </c>
      <c r="F42" s="88">
        <v>9.25</v>
      </c>
      <c r="G42" s="5"/>
      <c r="H42" s="40" t="s">
        <v>5</v>
      </c>
      <c r="I42" s="17"/>
      <c r="J42" s="17" t="s">
        <v>125</v>
      </c>
      <c r="K42" s="40" t="s">
        <v>5</v>
      </c>
      <c r="L42" s="71">
        <v>40</v>
      </c>
      <c r="M42" s="40" t="s">
        <v>5</v>
      </c>
      <c r="N42" s="39"/>
      <c r="O42" s="70">
        <v>85</v>
      </c>
      <c r="P42" s="63" t="s">
        <v>5</v>
      </c>
      <c r="Q42" s="6"/>
      <c r="R42" s="37">
        <v>15</v>
      </c>
      <c r="S42" s="74">
        <v>115</v>
      </c>
      <c r="T42" s="72">
        <v>11.3</v>
      </c>
      <c r="U42" s="6"/>
      <c r="V42" s="57" t="s">
        <v>238</v>
      </c>
      <c r="W42" s="88">
        <v>16.1</v>
      </c>
      <c r="X42" s="5"/>
      <c r="Y42" s="40" t="s">
        <v>5</v>
      </c>
      <c r="Z42" s="40" t="s">
        <v>2</v>
      </c>
      <c r="AA42" s="40" t="s">
        <v>5</v>
      </c>
      <c r="AB42" s="5"/>
      <c r="AC42" s="79" t="s">
        <v>257</v>
      </c>
      <c r="AD42" s="73">
        <v>25</v>
      </c>
      <c r="AE42" s="39"/>
      <c r="AF42" s="70">
        <v>15</v>
      </c>
      <c r="AG42" s="70" t="s">
        <v>5</v>
      </c>
    </row>
    <row r="43" spans="1:33" ht="8.25">
      <c r="A43" s="37">
        <v>64</v>
      </c>
      <c r="B43" s="74">
        <v>224</v>
      </c>
      <c r="C43" s="5">
        <v>8.8</v>
      </c>
      <c r="D43" s="25"/>
      <c r="E43" s="54" t="s">
        <v>189</v>
      </c>
      <c r="F43" s="88">
        <v>9.32</v>
      </c>
      <c r="G43" s="5"/>
      <c r="H43" s="40" t="s">
        <v>39</v>
      </c>
      <c r="I43" s="17"/>
      <c r="J43" s="75" t="s">
        <v>126</v>
      </c>
      <c r="K43" s="37">
        <v>18</v>
      </c>
      <c r="L43" s="71">
        <v>40.5</v>
      </c>
      <c r="M43" s="73">
        <v>62</v>
      </c>
      <c r="N43" s="39"/>
      <c r="O43" s="70">
        <v>84</v>
      </c>
      <c r="P43" s="63">
        <v>20</v>
      </c>
      <c r="Q43" s="6"/>
      <c r="R43" s="37">
        <v>14</v>
      </c>
      <c r="S43" s="74">
        <v>112</v>
      </c>
      <c r="T43" s="72">
        <f>11.4+0.4</f>
        <v>11.8</v>
      </c>
      <c r="U43" s="6"/>
      <c r="V43" s="57" t="s">
        <v>239</v>
      </c>
      <c r="W43" s="88">
        <v>16.2</v>
      </c>
      <c r="X43" s="5"/>
      <c r="Y43" s="40" t="s">
        <v>40</v>
      </c>
      <c r="Z43" s="40" t="s">
        <v>6</v>
      </c>
      <c r="AA43" s="40" t="s">
        <v>5</v>
      </c>
      <c r="AB43" s="5"/>
      <c r="AC43" s="79" t="s">
        <v>60</v>
      </c>
      <c r="AD43" s="73">
        <v>24</v>
      </c>
      <c r="AE43" s="39"/>
      <c r="AF43" s="70">
        <v>14</v>
      </c>
      <c r="AG43" s="70">
        <v>4</v>
      </c>
    </row>
    <row r="44" spans="1:33" ht="8.25">
      <c r="A44" s="37">
        <v>63</v>
      </c>
      <c r="B44" s="74">
        <v>223</v>
      </c>
      <c r="C44" s="5" t="s">
        <v>70</v>
      </c>
      <c r="D44" s="25"/>
      <c r="E44" s="53" t="s">
        <v>190</v>
      </c>
      <c r="F44" s="88">
        <v>9.39</v>
      </c>
      <c r="G44" s="5"/>
      <c r="H44" s="40" t="s">
        <v>5</v>
      </c>
      <c r="I44" s="17"/>
      <c r="J44" s="17" t="s">
        <v>127</v>
      </c>
      <c r="K44" s="40" t="s">
        <v>5</v>
      </c>
      <c r="L44" s="71">
        <v>41</v>
      </c>
      <c r="M44" s="40" t="s">
        <v>5</v>
      </c>
      <c r="N44" s="39"/>
      <c r="O44" s="70">
        <v>83</v>
      </c>
      <c r="P44" s="63" t="s">
        <v>5</v>
      </c>
      <c r="Q44" s="6"/>
      <c r="R44" s="37">
        <v>13</v>
      </c>
      <c r="S44" s="74">
        <v>109</v>
      </c>
      <c r="T44" s="72">
        <v>11.5</v>
      </c>
      <c r="U44" s="6"/>
      <c r="V44" s="57" t="s">
        <v>240</v>
      </c>
      <c r="W44" s="88">
        <v>16.3</v>
      </c>
      <c r="X44" s="5"/>
      <c r="Y44" s="40" t="s">
        <v>5</v>
      </c>
      <c r="Z44" s="40" t="s">
        <v>8</v>
      </c>
      <c r="AA44" s="40" t="s">
        <v>69</v>
      </c>
      <c r="AB44" s="5"/>
      <c r="AC44" s="79" t="s">
        <v>258</v>
      </c>
      <c r="AD44" s="73">
        <v>23</v>
      </c>
      <c r="AE44" s="39"/>
      <c r="AF44" s="70">
        <v>13</v>
      </c>
      <c r="AG44" s="70" t="s">
        <v>5</v>
      </c>
    </row>
    <row r="45" spans="1:33" ht="8.25">
      <c r="A45" s="37">
        <v>62</v>
      </c>
      <c r="B45" s="74">
        <v>222</v>
      </c>
      <c r="C45" s="5" t="s">
        <v>70</v>
      </c>
      <c r="D45" s="25"/>
      <c r="E45" s="53" t="s">
        <v>191</v>
      </c>
      <c r="F45" s="88">
        <v>9.46</v>
      </c>
      <c r="G45" s="5"/>
      <c r="H45" s="40" t="s">
        <v>43</v>
      </c>
      <c r="I45" s="17"/>
      <c r="J45" s="75" t="s">
        <v>128</v>
      </c>
      <c r="K45" s="40" t="s">
        <v>5</v>
      </c>
      <c r="L45" s="71">
        <v>41.5</v>
      </c>
      <c r="M45" s="73">
        <v>61</v>
      </c>
      <c r="N45" s="39"/>
      <c r="O45" s="70">
        <v>82</v>
      </c>
      <c r="P45" s="63">
        <v>19</v>
      </c>
      <c r="Q45" s="6"/>
      <c r="R45" s="37">
        <v>12</v>
      </c>
      <c r="S45" s="74">
        <v>106</v>
      </c>
      <c r="T45" s="72">
        <f>11.6+0.4</f>
        <v>12</v>
      </c>
      <c r="U45" s="6"/>
      <c r="V45" s="57" t="s">
        <v>241</v>
      </c>
      <c r="W45" s="88">
        <v>16.4</v>
      </c>
      <c r="X45" s="5"/>
      <c r="Y45" s="40" t="s">
        <v>44</v>
      </c>
      <c r="Z45" s="40" t="s">
        <v>10</v>
      </c>
      <c r="AA45" s="40" t="s">
        <v>5</v>
      </c>
      <c r="AB45" s="5"/>
      <c r="AC45" s="79" t="s">
        <v>64</v>
      </c>
      <c r="AD45" s="73">
        <v>22</v>
      </c>
      <c r="AE45" s="39"/>
      <c r="AF45" s="70">
        <v>12</v>
      </c>
      <c r="AG45" s="70" t="s">
        <v>5</v>
      </c>
    </row>
    <row r="46" spans="1:33" ht="8.25">
      <c r="A46" s="37">
        <v>61</v>
      </c>
      <c r="B46" s="14">
        <v>221</v>
      </c>
      <c r="C46" s="5">
        <v>8.9</v>
      </c>
      <c r="D46" s="25"/>
      <c r="E46" s="53" t="s">
        <v>192</v>
      </c>
      <c r="F46" s="88">
        <v>9.53</v>
      </c>
      <c r="G46" s="5"/>
      <c r="H46" s="40" t="s">
        <v>5</v>
      </c>
      <c r="I46" s="17"/>
      <c r="J46" s="17" t="s">
        <v>129</v>
      </c>
      <c r="K46" s="40" t="s">
        <v>20</v>
      </c>
      <c r="L46" s="71">
        <v>42</v>
      </c>
      <c r="M46" s="40" t="s">
        <v>5</v>
      </c>
      <c r="N46" s="39"/>
      <c r="O46" s="70">
        <v>81</v>
      </c>
      <c r="P46" s="63" t="s">
        <v>5</v>
      </c>
      <c r="Q46" s="6"/>
      <c r="R46" s="37">
        <v>11</v>
      </c>
      <c r="S46" s="74">
        <v>103</v>
      </c>
      <c r="T46" s="72">
        <v>11.8</v>
      </c>
      <c r="U46" s="6"/>
      <c r="V46" s="57" t="s">
        <v>242</v>
      </c>
      <c r="W46" s="88">
        <v>16.5</v>
      </c>
      <c r="X46" s="5"/>
      <c r="Y46" s="40" t="s">
        <v>5</v>
      </c>
      <c r="Z46" s="40" t="s">
        <v>12</v>
      </c>
      <c r="AA46" s="40" t="s">
        <v>5</v>
      </c>
      <c r="AB46" s="5"/>
      <c r="AC46" s="79" t="s">
        <v>259</v>
      </c>
      <c r="AD46" s="73">
        <v>21</v>
      </c>
      <c r="AE46" s="39"/>
      <c r="AF46" s="70">
        <v>11</v>
      </c>
      <c r="AG46" s="70" t="s">
        <v>5</v>
      </c>
    </row>
    <row r="47" spans="1:33" s="4" customFormat="1" ht="8.25">
      <c r="A47" s="34">
        <v>60</v>
      </c>
      <c r="B47" s="76">
        <v>220</v>
      </c>
      <c r="C47" s="7" t="s">
        <v>70</v>
      </c>
      <c r="D47" s="35"/>
      <c r="E47" s="52" t="s">
        <v>193</v>
      </c>
      <c r="F47" s="87">
        <v>10</v>
      </c>
      <c r="G47" s="7"/>
      <c r="H47" s="36" t="s">
        <v>47</v>
      </c>
      <c r="I47" s="18"/>
      <c r="J47" s="78" t="s">
        <v>130</v>
      </c>
      <c r="K47" s="40" t="s">
        <v>5</v>
      </c>
      <c r="L47" s="67">
        <v>42.6</v>
      </c>
      <c r="M47" s="68">
        <v>60</v>
      </c>
      <c r="N47" s="38"/>
      <c r="O47" s="70">
        <v>80</v>
      </c>
      <c r="P47" s="62">
        <v>18</v>
      </c>
      <c r="Q47" s="35"/>
      <c r="R47" s="34">
        <v>10</v>
      </c>
      <c r="S47" s="65">
        <v>100</v>
      </c>
      <c r="T47" s="69">
        <f>12+0.4</f>
        <v>12.4</v>
      </c>
      <c r="U47" s="35"/>
      <c r="V47" s="56" t="s">
        <v>243</v>
      </c>
      <c r="W47" s="87">
        <v>17</v>
      </c>
      <c r="X47" s="7"/>
      <c r="Y47" s="36" t="s">
        <v>48</v>
      </c>
      <c r="Z47" s="36" t="s">
        <v>13</v>
      </c>
      <c r="AA47" s="40" t="s">
        <v>83</v>
      </c>
      <c r="AB47" s="7"/>
      <c r="AC47" s="80" t="s">
        <v>66</v>
      </c>
      <c r="AD47" s="68">
        <v>20</v>
      </c>
      <c r="AE47" s="38"/>
      <c r="AF47" s="62">
        <v>10</v>
      </c>
      <c r="AG47" s="70">
        <v>3</v>
      </c>
    </row>
    <row r="48" spans="1:33" ht="8.25">
      <c r="A48" s="37">
        <v>59</v>
      </c>
      <c r="B48" s="14">
        <v>218</v>
      </c>
      <c r="C48" s="5" t="s">
        <v>70</v>
      </c>
      <c r="D48" s="25"/>
      <c r="E48" s="53" t="s">
        <v>194</v>
      </c>
      <c r="F48" s="88">
        <v>10.08</v>
      </c>
      <c r="G48" s="5"/>
      <c r="H48" s="40" t="s">
        <v>5</v>
      </c>
      <c r="I48" s="17"/>
      <c r="J48" s="17" t="s">
        <v>131</v>
      </c>
      <c r="K48" s="40" t="s">
        <v>5</v>
      </c>
      <c r="L48" s="71">
        <v>43.2</v>
      </c>
      <c r="M48" s="40" t="s">
        <v>5</v>
      </c>
      <c r="N48" s="39"/>
      <c r="O48" s="70">
        <v>78</v>
      </c>
      <c r="P48" s="63" t="s">
        <v>5</v>
      </c>
      <c r="Q48" s="6"/>
      <c r="R48" s="37">
        <v>9</v>
      </c>
      <c r="S48" s="74">
        <v>96</v>
      </c>
      <c r="T48" s="72">
        <v>12.2</v>
      </c>
      <c r="U48" s="6"/>
      <c r="V48" s="57" t="s">
        <v>244</v>
      </c>
      <c r="W48" s="88">
        <v>17.15</v>
      </c>
      <c r="X48" s="5"/>
      <c r="Y48" s="40" t="s">
        <v>51</v>
      </c>
      <c r="Z48" s="40" t="s">
        <v>17</v>
      </c>
      <c r="AA48" s="40" t="s">
        <v>5</v>
      </c>
      <c r="AB48" s="5"/>
      <c r="AC48" s="79" t="s">
        <v>68</v>
      </c>
      <c r="AD48" s="73">
        <v>18</v>
      </c>
      <c r="AE48" s="39"/>
      <c r="AF48" s="70">
        <v>9</v>
      </c>
      <c r="AG48" s="70" t="s">
        <v>5</v>
      </c>
    </row>
    <row r="49" spans="1:33" ht="8.25">
      <c r="A49" s="37">
        <v>58</v>
      </c>
      <c r="B49" s="74">
        <v>216</v>
      </c>
      <c r="C49" s="5">
        <v>9</v>
      </c>
      <c r="D49" s="25"/>
      <c r="E49" s="53" t="s">
        <v>195</v>
      </c>
      <c r="F49" s="88">
        <v>10.16</v>
      </c>
      <c r="G49" s="5"/>
      <c r="H49" s="40" t="s">
        <v>50</v>
      </c>
      <c r="I49" s="17"/>
      <c r="J49" s="75" t="s">
        <v>132</v>
      </c>
      <c r="K49" s="40" t="s">
        <v>24</v>
      </c>
      <c r="L49" s="71">
        <v>43.8</v>
      </c>
      <c r="M49" s="73">
        <v>59</v>
      </c>
      <c r="N49" s="39"/>
      <c r="O49" s="70">
        <v>76</v>
      </c>
      <c r="P49" s="63">
        <v>17</v>
      </c>
      <c r="Q49" s="6"/>
      <c r="R49" s="37">
        <v>8</v>
      </c>
      <c r="S49" s="74">
        <v>92</v>
      </c>
      <c r="T49" s="72">
        <f>12.4+0.4</f>
        <v>12.8</v>
      </c>
      <c r="U49" s="6"/>
      <c r="V49" s="57" t="s">
        <v>245</v>
      </c>
      <c r="W49" s="88">
        <v>17.3</v>
      </c>
      <c r="X49" s="5"/>
      <c r="Y49" s="40" t="s">
        <v>54</v>
      </c>
      <c r="Z49" s="40" t="s">
        <v>24</v>
      </c>
      <c r="AA49" s="17" t="s">
        <v>84</v>
      </c>
      <c r="AB49" s="5"/>
      <c r="AC49" s="79" t="s">
        <v>260</v>
      </c>
      <c r="AD49" s="73">
        <v>16</v>
      </c>
      <c r="AE49" s="39"/>
      <c r="AF49" s="70">
        <v>8</v>
      </c>
      <c r="AG49" s="70" t="s">
        <v>5</v>
      </c>
    </row>
    <row r="50" spans="1:33" ht="8.25">
      <c r="A50" s="37">
        <v>57</v>
      </c>
      <c r="B50" s="74">
        <v>214</v>
      </c>
      <c r="C50" s="5" t="s">
        <v>70</v>
      </c>
      <c r="D50" s="25"/>
      <c r="E50" s="53" t="s">
        <v>196</v>
      </c>
      <c r="F50" s="87">
        <v>10.24</v>
      </c>
      <c r="G50" s="5"/>
      <c r="H50" s="40" t="s">
        <v>5</v>
      </c>
      <c r="I50" s="17"/>
      <c r="J50" s="17" t="s">
        <v>133</v>
      </c>
      <c r="K50" s="40" t="s">
        <v>5</v>
      </c>
      <c r="L50" s="71">
        <v>44.4</v>
      </c>
      <c r="M50" s="40" t="s">
        <v>5</v>
      </c>
      <c r="N50" s="39"/>
      <c r="O50" s="70">
        <v>74</v>
      </c>
      <c r="P50" s="63" t="s">
        <v>5</v>
      </c>
      <c r="Q50" s="6"/>
      <c r="R50" s="37">
        <v>7</v>
      </c>
      <c r="S50" s="74">
        <v>88</v>
      </c>
      <c r="T50" s="72">
        <f>12.6+0.4</f>
        <v>13</v>
      </c>
      <c r="U50" s="6"/>
      <c r="V50" s="57" t="s">
        <v>246</v>
      </c>
      <c r="W50" s="88">
        <v>17.45</v>
      </c>
      <c r="X50" s="5"/>
      <c r="Y50" s="40" t="s">
        <v>56</v>
      </c>
      <c r="Z50" s="40" t="s">
        <v>32</v>
      </c>
      <c r="AA50" s="40" t="s">
        <v>5</v>
      </c>
      <c r="AB50" s="5"/>
      <c r="AC50" s="79" t="s">
        <v>261</v>
      </c>
      <c r="AD50" s="73">
        <v>14</v>
      </c>
      <c r="AE50" s="39"/>
      <c r="AF50" s="70">
        <v>7</v>
      </c>
      <c r="AG50" s="70" t="s">
        <v>5</v>
      </c>
    </row>
    <row r="51" spans="1:33" ht="8.25">
      <c r="A51" s="37">
        <v>56</v>
      </c>
      <c r="B51" s="74">
        <v>212</v>
      </c>
      <c r="C51" s="5" t="s">
        <v>70</v>
      </c>
      <c r="D51" s="25"/>
      <c r="E51" s="53" t="s">
        <v>197</v>
      </c>
      <c r="F51" s="88">
        <v>10.32</v>
      </c>
      <c r="G51" s="5"/>
      <c r="H51" s="40" t="s">
        <v>53</v>
      </c>
      <c r="I51" s="17"/>
      <c r="J51" s="75" t="s">
        <v>134</v>
      </c>
      <c r="K51" s="40" t="s">
        <v>5</v>
      </c>
      <c r="L51" s="71">
        <v>45</v>
      </c>
      <c r="M51" s="73">
        <v>58</v>
      </c>
      <c r="N51" s="39"/>
      <c r="O51" s="70">
        <v>72</v>
      </c>
      <c r="P51" s="63" t="s">
        <v>5</v>
      </c>
      <c r="Q51" s="6"/>
      <c r="R51" s="37">
        <v>6</v>
      </c>
      <c r="S51" s="74">
        <v>84</v>
      </c>
      <c r="T51" s="72">
        <f>12.8+0.4</f>
        <v>13.200000000000001</v>
      </c>
      <c r="U51" s="6"/>
      <c r="V51" s="57" t="s">
        <v>247</v>
      </c>
      <c r="W51" s="88">
        <v>18</v>
      </c>
      <c r="X51" s="5"/>
      <c r="Y51" s="40" t="s">
        <v>59</v>
      </c>
      <c r="Z51" s="40" t="s">
        <v>40</v>
      </c>
      <c r="AA51" s="17" t="s">
        <v>85</v>
      </c>
      <c r="AB51" s="5"/>
      <c r="AC51" s="79" t="s">
        <v>262</v>
      </c>
      <c r="AD51" s="73">
        <v>12</v>
      </c>
      <c r="AE51" s="39"/>
      <c r="AF51" s="70">
        <v>6</v>
      </c>
      <c r="AG51" s="70">
        <v>2</v>
      </c>
    </row>
    <row r="52" spans="1:33" ht="8.25">
      <c r="A52" s="37">
        <v>55</v>
      </c>
      <c r="B52" s="74">
        <v>210</v>
      </c>
      <c r="C52" s="5">
        <v>9.1</v>
      </c>
      <c r="D52" s="25"/>
      <c r="E52" s="53" t="s">
        <v>198</v>
      </c>
      <c r="F52" s="88">
        <v>10.4</v>
      </c>
      <c r="G52" s="5"/>
      <c r="H52" s="40" t="s">
        <v>5</v>
      </c>
      <c r="I52" s="17"/>
      <c r="J52" s="17" t="s">
        <v>135</v>
      </c>
      <c r="K52" s="40" t="s">
        <v>28</v>
      </c>
      <c r="L52" s="71">
        <v>45.8</v>
      </c>
      <c r="M52" s="40" t="s">
        <v>5</v>
      </c>
      <c r="N52" s="39"/>
      <c r="O52" s="70">
        <v>70</v>
      </c>
      <c r="P52" s="63">
        <v>16</v>
      </c>
      <c r="Q52" s="6"/>
      <c r="R52" s="37">
        <v>5</v>
      </c>
      <c r="S52" s="74">
        <v>80</v>
      </c>
      <c r="T52" s="72">
        <v>13.5</v>
      </c>
      <c r="U52" s="6"/>
      <c r="V52" s="57" t="s">
        <v>248</v>
      </c>
      <c r="W52" s="88">
        <v>18.2</v>
      </c>
      <c r="X52" s="5"/>
      <c r="Y52" s="40" t="s">
        <v>62</v>
      </c>
      <c r="Z52" s="40" t="s">
        <v>48</v>
      </c>
      <c r="AA52" s="40" t="s">
        <v>5</v>
      </c>
      <c r="AB52" s="5"/>
      <c r="AC52" s="79" t="s">
        <v>263</v>
      </c>
      <c r="AD52" s="73">
        <v>10</v>
      </c>
      <c r="AE52" s="39"/>
      <c r="AF52" s="70">
        <v>5</v>
      </c>
      <c r="AG52" s="70" t="s">
        <v>5</v>
      </c>
    </row>
    <row r="53" spans="1:33" ht="8.25">
      <c r="A53" s="37">
        <v>54</v>
      </c>
      <c r="B53" s="74">
        <v>208</v>
      </c>
      <c r="C53" s="5" t="s">
        <v>70</v>
      </c>
      <c r="D53" s="25"/>
      <c r="E53" s="53" t="s">
        <v>199</v>
      </c>
      <c r="F53" s="87">
        <v>10.48</v>
      </c>
      <c r="G53" s="5"/>
      <c r="H53" s="40" t="s">
        <v>55</v>
      </c>
      <c r="I53" s="17"/>
      <c r="J53" s="75" t="s">
        <v>136</v>
      </c>
      <c r="K53" s="40" t="s">
        <v>5</v>
      </c>
      <c r="L53" s="71">
        <v>46.6</v>
      </c>
      <c r="M53" s="73">
        <v>57</v>
      </c>
      <c r="N53" s="39"/>
      <c r="O53" s="70">
        <v>68</v>
      </c>
      <c r="P53" s="63" t="s">
        <v>5</v>
      </c>
      <c r="Q53" s="6"/>
      <c r="R53" s="37">
        <v>4</v>
      </c>
      <c r="S53" s="74">
        <v>76</v>
      </c>
      <c r="T53" s="72">
        <v>13.8</v>
      </c>
      <c r="U53" s="6"/>
      <c r="V53" s="57" t="s">
        <v>249</v>
      </c>
      <c r="W53" s="88">
        <v>18.4</v>
      </c>
      <c r="X53" s="5"/>
      <c r="Y53" s="40" t="s">
        <v>63</v>
      </c>
      <c r="Z53" s="40" t="s">
        <v>54</v>
      </c>
      <c r="AA53" s="17" t="s">
        <v>86</v>
      </c>
      <c r="AB53" s="5"/>
      <c r="AC53" s="79" t="s">
        <v>264</v>
      </c>
      <c r="AD53" s="73">
        <v>8</v>
      </c>
      <c r="AE53" s="39"/>
      <c r="AF53" s="70">
        <v>4</v>
      </c>
      <c r="AG53" s="70" t="s">
        <v>5</v>
      </c>
    </row>
    <row r="54" spans="1:33" ht="8.25">
      <c r="A54" s="37">
        <v>53</v>
      </c>
      <c r="B54" s="74">
        <v>206</v>
      </c>
      <c r="C54" s="5" t="s">
        <v>70</v>
      </c>
      <c r="D54" s="25"/>
      <c r="E54" s="53" t="s">
        <v>200</v>
      </c>
      <c r="F54" s="88">
        <v>10.56</v>
      </c>
      <c r="G54" s="5"/>
      <c r="H54" s="40" t="s">
        <v>5</v>
      </c>
      <c r="I54" s="17"/>
      <c r="J54" s="17" t="s">
        <v>137</v>
      </c>
      <c r="K54" s="40" t="s">
        <v>5</v>
      </c>
      <c r="L54" s="71">
        <v>47.4</v>
      </c>
      <c r="M54" s="40" t="s">
        <v>5</v>
      </c>
      <c r="N54" s="39"/>
      <c r="O54" s="70">
        <v>66</v>
      </c>
      <c r="P54" s="63" t="s">
        <v>5</v>
      </c>
      <c r="Q54" s="6"/>
      <c r="R54" s="37">
        <v>3</v>
      </c>
      <c r="S54" s="74">
        <v>71</v>
      </c>
      <c r="T54" s="72">
        <v>14.1</v>
      </c>
      <c r="U54" s="6"/>
      <c r="V54" s="57" t="s">
        <v>250</v>
      </c>
      <c r="W54" s="88">
        <v>19</v>
      </c>
      <c r="X54" s="5"/>
      <c r="Y54" s="40" t="s">
        <v>65</v>
      </c>
      <c r="Z54" s="40" t="s">
        <v>59</v>
      </c>
      <c r="AA54" s="40" t="s">
        <v>5</v>
      </c>
      <c r="AB54" s="5"/>
      <c r="AC54" s="79" t="s">
        <v>265</v>
      </c>
      <c r="AD54" s="73">
        <v>6</v>
      </c>
      <c r="AE54" s="39"/>
      <c r="AF54" s="70">
        <v>3</v>
      </c>
      <c r="AG54" s="70" t="s">
        <v>5</v>
      </c>
    </row>
    <row r="55" spans="1:33" ht="8.25">
      <c r="A55" s="37">
        <v>52</v>
      </c>
      <c r="B55" s="74">
        <v>204</v>
      </c>
      <c r="C55" s="5">
        <v>9.2</v>
      </c>
      <c r="D55" s="25"/>
      <c r="E55" s="53" t="s">
        <v>201</v>
      </c>
      <c r="F55" s="88">
        <v>11.04</v>
      </c>
      <c r="G55" s="5"/>
      <c r="H55" s="40" t="s">
        <v>58</v>
      </c>
      <c r="I55" s="17"/>
      <c r="J55" s="75" t="s">
        <v>138</v>
      </c>
      <c r="K55" s="37">
        <v>14</v>
      </c>
      <c r="L55" s="71">
        <v>48.2</v>
      </c>
      <c r="M55" s="73">
        <v>56</v>
      </c>
      <c r="N55" s="39"/>
      <c r="O55" s="70">
        <v>64</v>
      </c>
      <c r="P55" s="63">
        <v>15</v>
      </c>
      <c r="Q55" s="6"/>
      <c r="R55" s="37">
        <v>2</v>
      </c>
      <c r="S55" s="74">
        <v>66</v>
      </c>
      <c r="T55" s="72">
        <v>14.5</v>
      </c>
      <c r="U55" s="6"/>
      <c r="V55" s="57" t="s">
        <v>251</v>
      </c>
      <c r="W55" s="88">
        <v>19.3</v>
      </c>
      <c r="X55" s="5"/>
      <c r="Y55" s="40" t="s">
        <v>67</v>
      </c>
      <c r="Z55" s="40" t="s">
        <v>63</v>
      </c>
      <c r="AA55" s="17" t="s">
        <v>87</v>
      </c>
      <c r="AB55" s="5"/>
      <c r="AC55" s="79" t="s">
        <v>266</v>
      </c>
      <c r="AD55" s="73">
        <v>4</v>
      </c>
      <c r="AE55" s="39"/>
      <c r="AF55" s="70">
        <v>2</v>
      </c>
      <c r="AG55" s="70">
        <v>1</v>
      </c>
    </row>
    <row r="56" spans="1:33" ht="9.75" customHeight="1" thickBot="1">
      <c r="A56" s="42">
        <v>51</v>
      </c>
      <c r="B56" s="14">
        <v>202</v>
      </c>
      <c r="C56" s="8" t="s">
        <v>70</v>
      </c>
      <c r="D56" s="25"/>
      <c r="E56" s="53" t="s">
        <v>202</v>
      </c>
      <c r="F56" s="87">
        <v>11.12</v>
      </c>
      <c r="G56" s="8"/>
      <c r="H56" s="43" t="s">
        <v>5</v>
      </c>
      <c r="I56" s="17"/>
      <c r="J56" s="17" t="s">
        <v>139</v>
      </c>
      <c r="K56" s="40" t="s">
        <v>5</v>
      </c>
      <c r="L56" s="71">
        <v>49</v>
      </c>
      <c r="M56" s="43" t="s">
        <v>5</v>
      </c>
      <c r="N56" s="44"/>
      <c r="O56" s="70">
        <v>62</v>
      </c>
      <c r="P56" s="64" t="s">
        <v>5</v>
      </c>
      <c r="Q56" s="6"/>
      <c r="R56" s="42">
        <v>1</v>
      </c>
      <c r="S56" s="74">
        <v>60</v>
      </c>
      <c r="T56" s="82">
        <v>15</v>
      </c>
      <c r="U56" s="6"/>
      <c r="V56" s="58" t="s">
        <v>252</v>
      </c>
      <c r="W56" s="89">
        <v>20</v>
      </c>
      <c r="X56" s="8"/>
      <c r="Y56" s="43" t="s">
        <v>69</v>
      </c>
      <c r="Z56" s="43" t="s">
        <v>67</v>
      </c>
      <c r="AA56" s="83" t="s">
        <v>88</v>
      </c>
      <c r="AB56" s="8"/>
      <c r="AC56" s="84" t="s">
        <v>267</v>
      </c>
      <c r="AD56" s="85">
        <v>2</v>
      </c>
      <c r="AE56" s="44"/>
      <c r="AF56" s="86">
        <v>1</v>
      </c>
      <c r="AG56" s="70" t="s">
        <v>5</v>
      </c>
    </row>
    <row r="57" spans="1:33" ht="6" customHeight="1">
      <c r="A57" s="24"/>
      <c r="B57" s="24"/>
      <c r="C57" s="25"/>
      <c r="D57" s="45"/>
      <c r="E57" s="45"/>
      <c r="F57" s="25"/>
      <c r="G57" s="25"/>
      <c r="H57" s="25"/>
      <c r="I57" s="46"/>
      <c r="J57" s="46"/>
      <c r="K57" s="25"/>
      <c r="L57" s="25"/>
      <c r="M57" s="25"/>
      <c r="N57" s="25"/>
      <c r="O57" s="25"/>
      <c r="P57" s="25"/>
      <c r="Q57" s="25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23"/>
    </row>
    <row r="58" spans="1:51" ht="4.5" customHeight="1">
      <c r="A58" s="10"/>
      <c r="B58" s="10"/>
      <c r="C58" s="10"/>
      <c r="D58" s="15"/>
      <c r="E58" s="15"/>
      <c r="F58" s="15"/>
      <c r="G58" s="15"/>
      <c r="H58" s="15"/>
      <c r="I58" s="15"/>
      <c r="J58" s="15"/>
      <c r="K58" s="15"/>
      <c r="L58" s="15"/>
      <c r="M58" s="107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9"/>
      <c r="AE58" s="109"/>
      <c r="AF58" s="109"/>
      <c r="AG58" s="109"/>
      <c r="AH58" s="107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9"/>
      <c r="AX58" s="109"/>
      <c r="AY58" s="109"/>
    </row>
    <row r="59" spans="1:51" ht="6.75" customHeight="1">
      <c r="A59" s="11"/>
      <c r="B59" s="116"/>
      <c r="C59" s="116"/>
      <c r="D59" s="116"/>
      <c r="E59" s="51"/>
      <c r="F59" s="21"/>
      <c r="G59" s="21"/>
      <c r="H59" s="21"/>
      <c r="I59" s="21"/>
      <c r="J59" s="21"/>
      <c r="K59" s="10"/>
      <c r="L59" s="10"/>
      <c r="M59" s="110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9"/>
      <c r="AE59" s="109"/>
      <c r="AF59" s="109"/>
      <c r="AG59" s="109"/>
      <c r="AH59" s="110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9"/>
      <c r="AX59" s="109"/>
      <c r="AY59" s="109"/>
    </row>
    <row r="60" spans="1:33" ht="12.75">
      <c r="A60" s="12"/>
      <c r="B60" s="12"/>
      <c r="AG60" s="13"/>
    </row>
  </sheetData>
  <sheetProtection/>
  <mergeCells count="26">
    <mergeCell ref="AG5:AG6"/>
    <mergeCell ref="L5:L6"/>
    <mergeCell ref="AB5:AC6"/>
    <mergeCell ref="AA5:AA6"/>
    <mergeCell ref="Z5:Z6"/>
    <mergeCell ref="Y5:Y6"/>
    <mergeCell ref="T5:V5"/>
    <mergeCell ref="M5:M6"/>
    <mergeCell ref="W5:W6"/>
    <mergeCell ref="A5:A6"/>
    <mergeCell ref="R5:R6"/>
    <mergeCell ref="C5:E5"/>
    <mergeCell ref="K5:K6"/>
    <mergeCell ref="J5:J6"/>
    <mergeCell ref="H5:H6"/>
    <mergeCell ref="F5:F6"/>
    <mergeCell ref="AH58:AY59"/>
    <mergeCell ref="D1:W1"/>
    <mergeCell ref="K2:S2"/>
    <mergeCell ref="T3:AE3"/>
    <mergeCell ref="B59:D59"/>
    <mergeCell ref="M58:AG59"/>
    <mergeCell ref="O5:O6"/>
    <mergeCell ref="P5:P6"/>
    <mergeCell ref="AD5:AD6"/>
    <mergeCell ref="AF5:AF6"/>
  </mergeCells>
  <printOptions/>
  <pageMargins left="0.7874015748031497" right="0.1968503937007874" top="0.1968503937007874" bottom="0.1968503937007874" header="0" footer="0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Екатерина Владимировна</dc:creator>
  <cp:keywords/>
  <dc:description/>
  <cp:lastModifiedBy>ЦВР</cp:lastModifiedBy>
  <cp:lastPrinted>2016-02-11T05:41:13Z</cp:lastPrinted>
  <dcterms:created xsi:type="dcterms:W3CDTF">2000-04-18T18:39:38Z</dcterms:created>
  <dcterms:modified xsi:type="dcterms:W3CDTF">2016-02-11T05:41:21Z</dcterms:modified>
  <cp:category/>
  <cp:version/>
  <cp:contentType/>
  <cp:contentStatus/>
</cp:coreProperties>
</file>